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timelineCaches/timelineCache1.xml" ContentType="application/vnd.ms-excel.timeline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slicers/slicer3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CONTROL DE FACTURAS/"/>
    </mc:Choice>
  </mc:AlternateContent>
  <xr:revisionPtr revIDLastSave="1" documentId="8_{2FB9A93F-DCC1-47B8-8CAE-6EFDD099DF40}" xr6:coauthVersionLast="47" xr6:coauthVersionMax="47" xr10:uidLastSave="{ABCD9683-5283-4EC3-86BA-A39015A5AC72}"/>
  <bookViews>
    <workbookView xWindow="18930" yWindow="3120" windowWidth="13200" windowHeight="12315" activeTab="3" xr2:uid="{A8869668-F211-4CD9-A4D8-24A772A15765}"/>
  </bookViews>
  <sheets>
    <sheet name="3ª OPCION" sheetId="4" r:id="rId1"/>
    <sheet name="Hoja6" sheetId="6" r:id="rId2"/>
    <sheet name="2ª OPCION" sheetId="3" r:id="rId3"/>
    <sheet name="1ª OPCION" sheetId="2" r:id="rId4"/>
  </sheets>
  <definedNames>
    <definedName name="_xlnm._FilterDatabase" localSheetId="3" hidden="1">'1ª OPCION'!$A$1:$N$287</definedName>
    <definedName name="NativeTimeline_Fecha">#N/A</definedName>
    <definedName name="SegmentaciónDeDatos_Criterio">#N/A</definedName>
    <definedName name="SegmentaciónDeDatos_Criterio1">#N/A</definedName>
    <definedName name="SegmentaciónDeDatos_Criterio2">#N/A</definedName>
    <definedName name="SegmentaciónDeDatos_Estado">#N/A</definedName>
    <definedName name="SegmentaciónDeDatos_Mes">#N/A</definedName>
    <definedName name="SegmentaciónDeDatos_Meses">#N/A</definedName>
  </definedNames>
  <calcPr calcId="191029"/>
  <pivotCaches>
    <pivotCache cacheId="17" r:id="rId5"/>
  </pivotCaches>
  <extLst>
    <ext xmlns:x14="http://schemas.microsoft.com/office/spreadsheetml/2009/9/main" uri="{BBE1A952-AA13-448e-AADC-164F8A28A991}">
      <x14:slicerCaches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10"/>
      </x15:timelineCacheRefs>
    </ext>
    <ext xmlns:x15="http://schemas.microsoft.com/office/spreadsheetml/2010/11/main" uri="{46BE6895-7355-4a93-B00E-2C351335B9C9}">
      <x15:slicerCaches xmlns:x14="http://schemas.microsoft.com/office/spreadsheetml/2009/9/main">
        <x14:slicerCache r:id="rId11"/>
        <x14:slicerCache r:id="rId1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87" i="2" l="1"/>
  <c r="N287" i="2" s="1"/>
  <c r="P287" i="2" s="1"/>
  <c r="M286" i="2"/>
  <c r="M285" i="2"/>
  <c r="N285" i="2" s="1"/>
  <c r="P285" i="2" s="1"/>
  <c r="M284" i="2"/>
  <c r="N284" i="2" s="1"/>
  <c r="P284" i="2" s="1"/>
  <c r="M280" i="2"/>
  <c r="N280" i="2" s="1"/>
  <c r="P280" i="2" s="1"/>
  <c r="M279" i="2"/>
  <c r="N279" i="2" s="1"/>
  <c r="P279" i="2" s="1"/>
  <c r="M272" i="2"/>
  <c r="M271" i="2"/>
  <c r="M266" i="2"/>
  <c r="M267" i="2"/>
  <c r="N267" i="2" s="1"/>
  <c r="P267" i="2" s="1"/>
  <c r="M254" i="2"/>
  <c r="M251" i="2"/>
  <c r="M258" i="2"/>
  <c r="N258" i="2" s="1"/>
  <c r="P258" i="2" s="1"/>
  <c r="M245" i="2"/>
  <c r="N245" i="2" s="1"/>
  <c r="P245" i="2" s="1"/>
  <c r="M244" i="2"/>
  <c r="N244" i="2" s="1"/>
  <c r="P244" i="2" s="1"/>
  <c r="M243" i="2"/>
  <c r="N243" i="2" s="1"/>
  <c r="P243" i="2" s="1"/>
  <c r="M242" i="2"/>
  <c r="N242" i="2" s="1"/>
  <c r="P242" i="2" s="1"/>
  <c r="M238" i="2"/>
  <c r="M234" i="2"/>
  <c r="N234" i="2" s="1"/>
  <c r="P234" i="2" s="1"/>
  <c r="M233" i="2"/>
  <c r="N233" i="2" s="1"/>
  <c r="P233" i="2" s="1"/>
  <c r="M232" i="2"/>
  <c r="N232" i="2" s="1"/>
  <c r="P232" i="2" s="1"/>
  <c r="M225" i="2"/>
  <c r="N225" i="2" s="1"/>
  <c r="P225" i="2" s="1"/>
  <c r="M219" i="2"/>
  <c r="M216" i="2"/>
  <c r="N216" i="2" s="1"/>
  <c r="P216" i="2" s="1"/>
  <c r="M215" i="2"/>
  <c r="M214" i="2"/>
  <c r="N214" i="2" s="1"/>
  <c r="P214" i="2" s="1"/>
  <c r="M213" i="2"/>
  <c r="M220" i="2"/>
  <c r="M208" i="2"/>
  <c r="M207" i="2"/>
  <c r="N207" i="2" s="1"/>
  <c r="P207" i="2" s="1"/>
  <c r="M201" i="2"/>
  <c r="N201" i="2" s="1"/>
  <c r="P201" i="2" s="1"/>
  <c r="M200" i="2"/>
  <c r="N200" i="2" s="1"/>
  <c r="P200" i="2" s="1"/>
  <c r="M191" i="2"/>
  <c r="N191" i="2" s="1"/>
  <c r="P191" i="2" s="1"/>
  <c r="M190" i="2"/>
  <c r="N190" i="2" s="1"/>
  <c r="P190" i="2" s="1"/>
  <c r="M186" i="2"/>
  <c r="N186" i="2" s="1"/>
  <c r="P186" i="2" s="1"/>
  <c r="M182" i="2"/>
  <c r="N182" i="2" s="1"/>
  <c r="P182" i="2" s="1"/>
  <c r="M176" i="2"/>
  <c r="N176" i="2" s="1"/>
  <c r="P176" i="2" s="1"/>
  <c r="M175" i="2"/>
  <c r="N175" i="2" s="1"/>
  <c r="P175" i="2" s="1"/>
  <c r="M165" i="2"/>
  <c r="M170" i="2"/>
  <c r="N170" i="2" s="1"/>
  <c r="P170" i="2" s="1"/>
  <c r="M169" i="2"/>
  <c r="N169" i="2" s="1"/>
  <c r="P169" i="2" s="1"/>
  <c r="M168" i="2"/>
  <c r="N168" i="2" s="1"/>
  <c r="P168" i="2" s="1"/>
  <c r="M157" i="2"/>
  <c r="M154" i="2"/>
  <c r="M162" i="2"/>
  <c r="N162" i="2" s="1"/>
  <c r="P162" i="2" s="1"/>
  <c r="M161" i="2"/>
  <c r="N161" i="2" s="1"/>
  <c r="P161" i="2" s="1"/>
  <c r="M160" i="2"/>
  <c r="N160" i="2" s="1"/>
  <c r="P160" i="2" s="1"/>
  <c r="M148" i="2"/>
  <c r="N148" i="2" s="1"/>
  <c r="P148" i="2" s="1"/>
  <c r="M147" i="2"/>
  <c r="N147" i="2" s="1"/>
  <c r="P147" i="2" s="1"/>
  <c r="M146" i="2"/>
  <c r="N146" i="2" s="1"/>
  <c r="P146" i="2" s="1"/>
  <c r="M140" i="2"/>
  <c r="N140" i="2" s="1"/>
  <c r="P140" i="2" s="1"/>
  <c r="M139" i="2"/>
  <c r="N139" i="2" s="1"/>
  <c r="P139" i="2" s="1"/>
  <c r="M115" i="2"/>
  <c r="N115" i="2" s="1"/>
  <c r="P115" i="2" s="1"/>
  <c r="M127" i="2"/>
  <c r="N127" i="2" s="1"/>
  <c r="P127" i="2" s="1"/>
  <c r="M126" i="2"/>
  <c r="M125" i="2"/>
  <c r="N125" i="2" s="1"/>
  <c r="P125" i="2" s="1"/>
  <c r="M121" i="2"/>
  <c r="N121" i="2" s="1"/>
  <c r="P121" i="2" s="1"/>
  <c r="M110" i="2"/>
  <c r="M106" i="2"/>
  <c r="M96" i="2"/>
  <c r="N96" i="2" s="1"/>
  <c r="P96" i="2" s="1"/>
  <c r="M95" i="2"/>
  <c r="N95" i="2" s="1"/>
  <c r="P95" i="2" s="1"/>
  <c r="M94" i="2"/>
  <c r="N94" i="2" s="1"/>
  <c r="P94" i="2" s="1"/>
  <c r="M86" i="2"/>
  <c r="N86" i="2" s="1"/>
  <c r="P86" i="2" s="1"/>
  <c r="M81" i="2"/>
  <c r="N81" i="2" s="1"/>
  <c r="P81" i="2" s="1"/>
  <c r="M89" i="2"/>
  <c r="N89" i="2" s="1"/>
  <c r="P89" i="2" s="1"/>
  <c r="M73" i="2"/>
  <c r="N73" i="2" s="1"/>
  <c r="P73" i="2" s="1"/>
  <c r="M79" i="2"/>
  <c r="N79" i="2" s="1"/>
  <c r="P79" i="2" s="1"/>
  <c r="M71" i="2"/>
  <c r="N71" i="2" s="1"/>
  <c r="P71" i="2" s="1"/>
  <c r="M70" i="2"/>
  <c r="N70" i="2" s="1"/>
  <c r="P70" i="2" s="1"/>
  <c r="M61" i="2"/>
  <c r="N61" i="2" s="1"/>
  <c r="P61" i="2" s="1"/>
  <c r="M63" i="2"/>
  <c r="M53" i="2"/>
  <c r="M50" i="2"/>
  <c r="N50" i="2" s="1"/>
  <c r="P50" i="2" s="1"/>
  <c r="M49" i="2"/>
  <c r="N49" i="2" s="1"/>
  <c r="P49" i="2" s="1"/>
  <c r="M48" i="2"/>
  <c r="M47" i="2"/>
  <c r="N47" i="2" s="1"/>
  <c r="P47" i="2" s="1"/>
  <c r="M40" i="2"/>
  <c r="N40" i="2" s="1"/>
  <c r="P40" i="2" s="1"/>
  <c r="M34" i="2"/>
  <c r="N34" i="2" s="1"/>
  <c r="P34" i="2" s="1"/>
  <c r="M31" i="2"/>
  <c r="N31" i="2" s="1"/>
  <c r="P31" i="2" s="1"/>
  <c r="M26" i="2"/>
  <c r="N26" i="2" s="1"/>
  <c r="P26" i="2" s="1"/>
  <c r="M25" i="2"/>
  <c r="N25" i="2" s="1"/>
  <c r="P25" i="2" s="1"/>
  <c r="M20" i="2"/>
  <c r="N20" i="2" s="1"/>
  <c r="P20" i="2" s="1"/>
  <c r="M27" i="2"/>
  <c r="N27" i="2" s="1"/>
  <c r="P27" i="2" s="1"/>
  <c r="M24" i="2"/>
  <c r="N24" i="2" s="1"/>
  <c r="P24" i="2" s="1"/>
  <c r="M13" i="2"/>
  <c r="N13" i="2" s="1"/>
  <c r="P13" i="2" s="1"/>
  <c r="M17" i="2"/>
  <c r="N17" i="2" s="1"/>
  <c r="P17" i="2" s="1"/>
  <c r="M10" i="2"/>
  <c r="N10" i="2" s="1"/>
  <c r="P10" i="2" s="1"/>
  <c r="M9" i="2"/>
  <c r="N9" i="2" s="1"/>
  <c r="P9" i="2" s="1"/>
  <c r="M4" i="2"/>
  <c r="N4" i="2" s="1"/>
  <c r="P4" i="2" s="1"/>
  <c r="N3" i="2"/>
  <c r="P3" i="2" s="1"/>
  <c r="N5" i="2"/>
  <c r="P5" i="2" s="1"/>
  <c r="N6" i="2"/>
  <c r="P6" i="2" s="1"/>
  <c r="N7" i="2"/>
  <c r="P7" i="2" s="1"/>
  <c r="N8" i="2"/>
  <c r="P8" i="2" s="1"/>
  <c r="N11" i="2"/>
  <c r="P11" i="2" s="1"/>
  <c r="N12" i="2"/>
  <c r="P12" i="2" s="1"/>
  <c r="N14" i="2"/>
  <c r="P14" i="2" s="1"/>
  <c r="N15" i="2"/>
  <c r="P15" i="2" s="1"/>
  <c r="N16" i="2"/>
  <c r="P16" i="2" s="1"/>
  <c r="N18" i="2"/>
  <c r="P18" i="2" s="1"/>
  <c r="N19" i="2"/>
  <c r="P19" i="2" s="1"/>
  <c r="N21" i="2"/>
  <c r="P21" i="2" s="1"/>
  <c r="N22" i="2"/>
  <c r="P22" i="2" s="1"/>
  <c r="N23" i="2"/>
  <c r="P23" i="2" s="1"/>
  <c r="N33" i="2"/>
  <c r="P33" i="2" s="1"/>
  <c r="N66" i="2"/>
  <c r="P66" i="2" s="1"/>
  <c r="N82" i="2"/>
  <c r="P82" i="2" s="1"/>
  <c r="N97" i="2"/>
  <c r="P97" i="2" s="1"/>
  <c r="N98" i="2"/>
  <c r="P98" i="2" s="1"/>
  <c r="N113" i="2"/>
  <c r="P113" i="2" s="1"/>
  <c r="N114" i="2"/>
  <c r="P114" i="2" s="1"/>
  <c r="N129" i="2"/>
  <c r="P129" i="2" s="1"/>
  <c r="N130" i="2"/>
  <c r="P130" i="2" s="1"/>
  <c r="N145" i="2"/>
  <c r="P145" i="2" s="1"/>
  <c r="N178" i="2"/>
  <c r="P178" i="2" s="1"/>
  <c r="N193" i="2"/>
  <c r="P193" i="2" s="1"/>
  <c r="N194" i="2"/>
  <c r="P194" i="2" s="1"/>
  <c r="N209" i="2"/>
  <c r="P209" i="2" s="1"/>
  <c r="N210" i="2"/>
  <c r="P210" i="2" s="1"/>
  <c r="N241" i="2"/>
  <c r="P241" i="2" s="1"/>
  <c r="N253" i="2"/>
  <c r="P253" i="2" s="1"/>
  <c r="N257" i="2"/>
  <c r="P257" i="2" s="1"/>
  <c r="N273" i="2"/>
  <c r="P273" i="2" s="1"/>
  <c r="N274" i="2"/>
  <c r="P274" i="2" s="1"/>
  <c r="N56" i="2"/>
  <c r="P56" i="2" s="1"/>
  <c r="N72" i="2"/>
  <c r="P72" i="2" s="1"/>
  <c r="N88" i="2"/>
  <c r="P88" i="2" s="1"/>
  <c r="N104" i="2"/>
  <c r="P104" i="2" s="1"/>
  <c r="N120" i="2"/>
  <c r="P120" i="2" s="1"/>
  <c r="N136" i="2"/>
  <c r="P136" i="2" s="1"/>
  <c r="N152" i="2"/>
  <c r="P152" i="2" s="1"/>
  <c r="N164" i="2"/>
  <c r="P164" i="2" s="1"/>
  <c r="N180" i="2"/>
  <c r="P180" i="2" s="1"/>
  <c r="N184" i="2"/>
  <c r="P184" i="2" s="1"/>
  <c r="N196" i="2"/>
  <c r="P196" i="2" s="1"/>
  <c r="N212" i="2"/>
  <c r="P212" i="2" s="1"/>
  <c r="N226" i="2"/>
  <c r="P226" i="2" s="1"/>
  <c r="N228" i="2"/>
  <c r="P228" i="2" s="1"/>
  <c r="N248" i="2"/>
  <c r="P248" i="2" s="1"/>
  <c r="N260" i="2"/>
  <c r="P260" i="2" s="1"/>
  <c r="N264" i="2"/>
  <c r="P264" i="2" s="1"/>
  <c r="N276" i="2"/>
  <c r="P276" i="2" s="1"/>
  <c r="N277" i="2"/>
  <c r="P277" i="2" s="1"/>
  <c r="N283" i="2"/>
  <c r="P283" i="2" s="1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1" i="2"/>
  <c r="O212" i="2"/>
  <c r="O213" i="2"/>
  <c r="O214" i="2"/>
  <c r="O215" i="2"/>
  <c r="O216" i="2"/>
  <c r="O217" i="2"/>
  <c r="O218" i="2"/>
  <c r="O219" i="2"/>
  <c r="O220" i="2"/>
  <c r="O221" i="2"/>
  <c r="O222" i="2"/>
  <c r="O223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5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3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N286" i="2"/>
  <c r="P286" i="2" s="1"/>
  <c r="N282" i="2"/>
  <c r="P282" i="2" s="1"/>
  <c r="N281" i="2"/>
  <c r="P281" i="2" s="1"/>
  <c r="N278" i="2"/>
  <c r="P278" i="2" s="1"/>
  <c r="N275" i="2"/>
  <c r="P275" i="2" s="1"/>
  <c r="N272" i="2"/>
  <c r="P272" i="2" s="1"/>
  <c r="N271" i="2"/>
  <c r="P271" i="2" s="1"/>
  <c r="N270" i="2"/>
  <c r="P270" i="2" s="1"/>
  <c r="N269" i="2"/>
  <c r="P269" i="2" s="1"/>
  <c r="N268" i="2"/>
  <c r="P268" i="2" s="1"/>
  <c r="N266" i="2"/>
  <c r="P266" i="2" s="1"/>
  <c r="N265" i="2"/>
  <c r="P265" i="2" s="1"/>
  <c r="N263" i="2"/>
  <c r="P263" i="2" s="1"/>
  <c r="N262" i="2"/>
  <c r="P262" i="2" s="1"/>
  <c r="N261" i="2"/>
  <c r="P261" i="2" s="1"/>
  <c r="N259" i="2"/>
  <c r="P259" i="2" s="1"/>
  <c r="N256" i="2"/>
  <c r="P256" i="2" s="1"/>
  <c r="N255" i="2"/>
  <c r="P255" i="2" s="1"/>
  <c r="N254" i="2"/>
  <c r="P254" i="2" s="1"/>
  <c r="N252" i="2"/>
  <c r="P252" i="2" s="1"/>
  <c r="N251" i="2"/>
  <c r="P251" i="2" s="1"/>
  <c r="N250" i="2"/>
  <c r="P250" i="2" s="1"/>
  <c r="N249" i="2"/>
  <c r="P249" i="2" s="1"/>
  <c r="N247" i="2"/>
  <c r="P247" i="2" s="1"/>
  <c r="N246" i="2"/>
  <c r="P246" i="2" s="1"/>
  <c r="N240" i="2"/>
  <c r="P240" i="2" s="1"/>
  <c r="N239" i="2"/>
  <c r="P239" i="2" s="1"/>
  <c r="N238" i="2"/>
  <c r="P238" i="2" s="1"/>
  <c r="N237" i="2"/>
  <c r="P237" i="2" s="1"/>
  <c r="N236" i="2"/>
  <c r="P236" i="2" s="1"/>
  <c r="N235" i="2"/>
  <c r="P235" i="2" s="1"/>
  <c r="N231" i="2"/>
  <c r="P231" i="2" s="1"/>
  <c r="N230" i="2"/>
  <c r="P230" i="2" s="1"/>
  <c r="N229" i="2"/>
  <c r="P229" i="2" s="1"/>
  <c r="N227" i="2"/>
  <c r="P227" i="2" s="1"/>
  <c r="N224" i="2"/>
  <c r="P224" i="2" s="1"/>
  <c r="N223" i="2"/>
  <c r="P223" i="2" s="1"/>
  <c r="N222" i="2"/>
  <c r="P222" i="2" s="1"/>
  <c r="N221" i="2"/>
  <c r="P221" i="2" s="1"/>
  <c r="N220" i="2"/>
  <c r="P220" i="2" s="1"/>
  <c r="N219" i="2"/>
  <c r="P219" i="2" s="1"/>
  <c r="N218" i="2"/>
  <c r="P218" i="2" s="1"/>
  <c r="N217" i="2"/>
  <c r="P217" i="2" s="1"/>
  <c r="N215" i="2"/>
  <c r="P215" i="2" s="1"/>
  <c r="N213" i="2"/>
  <c r="P213" i="2" s="1"/>
  <c r="N211" i="2"/>
  <c r="P211" i="2" s="1"/>
  <c r="N208" i="2"/>
  <c r="P208" i="2" s="1"/>
  <c r="N206" i="2"/>
  <c r="P206" i="2" s="1"/>
  <c r="N205" i="2"/>
  <c r="P205" i="2" s="1"/>
  <c r="N204" i="2"/>
  <c r="P204" i="2" s="1"/>
  <c r="N203" i="2"/>
  <c r="P203" i="2" s="1"/>
  <c r="N202" i="2"/>
  <c r="P202" i="2" s="1"/>
  <c r="N199" i="2"/>
  <c r="P199" i="2" s="1"/>
  <c r="N198" i="2"/>
  <c r="P198" i="2" s="1"/>
  <c r="N197" i="2"/>
  <c r="P197" i="2" s="1"/>
  <c r="N195" i="2"/>
  <c r="P195" i="2" s="1"/>
  <c r="N192" i="2"/>
  <c r="P192" i="2" s="1"/>
  <c r="N189" i="2"/>
  <c r="P189" i="2" s="1"/>
  <c r="N188" i="2"/>
  <c r="P188" i="2" s="1"/>
  <c r="N187" i="2"/>
  <c r="P187" i="2" s="1"/>
  <c r="N185" i="2"/>
  <c r="P185" i="2" s="1"/>
  <c r="N183" i="2"/>
  <c r="P183" i="2" s="1"/>
  <c r="N181" i="2"/>
  <c r="P181" i="2" s="1"/>
  <c r="N179" i="2"/>
  <c r="P179" i="2" s="1"/>
  <c r="N177" i="2"/>
  <c r="P177" i="2" s="1"/>
  <c r="N174" i="2"/>
  <c r="P174" i="2" s="1"/>
  <c r="N173" i="2"/>
  <c r="P173" i="2" s="1"/>
  <c r="N172" i="2"/>
  <c r="P172" i="2" s="1"/>
  <c r="N171" i="2"/>
  <c r="P171" i="2" s="1"/>
  <c r="N167" i="2"/>
  <c r="P167" i="2" s="1"/>
  <c r="N166" i="2"/>
  <c r="P166" i="2" s="1"/>
  <c r="N165" i="2"/>
  <c r="P165" i="2" s="1"/>
  <c r="N163" i="2"/>
  <c r="P163" i="2" s="1"/>
  <c r="N159" i="2"/>
  <c r="P159" i="2" s="1"/>
  <c r="N158" i="2"/>
  <c r="P158" i="2" s="1"/>
  <c r="N157" i="2"/>
  <c r="P157" i="2" s="1"/>
  <c r="N156" i="2"/>
  <c r="P156" i="2" s="1"/>
  <c r="N155" i="2"/>
  <c r="P155" i="2" s="1"/>
  <c r="N154" i="2"/>
  <c r="P154" i="2" s="1"/>
  <c r="N153" i="2"/>
  <c r="P153" i="2" s="1"/>
  <c r="N151" i="2"/>
  <c r="P151" i="2" s="1"/>
  <c r="N150" i="2"/>
  <c r="P150" i="2" s="1"/>
  <c r="N149" i="2"/>
  <c r="P149" i="2" s="1"/>
  <c r="N144" i="2"/>
  <c r="P144" i="2" s="1"/>
  <c r="N143" i="2"/>
  <c r="P143" i="2" s="1"/>
  <c r="N142" i="2"/>
  <c r="P142" i="2" s="1"/>
  <c r="N141" i="2"/>
  <c r="P141" i="2" s="1"/>
  <c r="N138" i="2"/>
  <c r="P138" i="2" s="1"/>
  <c r="N137" i="2"/>
  <c r="P137" i="2" s="1"/>
  <c r="N135" i="2"/>
  <c r="P135" i="2" s="1"/>
  <c r="N134" i="2"/>
  <c r="P134" i="2" s="1"/>
  <c r="N133" i="2"/>
  <c r="P133" i="2" s="1"/>
  <c r="N132" i="2"/>
  <c r="P132" i="2" s="1"/>
  <c r="N131" i="2"/>
  <c r="P131" i="2" s="1"/>
  <c r="N128" i="2"/>
  <c r="P128" i="2" s="1"/>
  <c r="N126" i="2"/>
  <c r="P126" i="2" s="1"/>
  <c r="N124" i="2"/>
  <c r="P124" i="2" s="1"/>
  <c r="N123" i="2"/>
  <c r="P123" i="2" s="1"/>
  <c r="N122" i="2"/>
  <c r="P122" i="2" s="1"/>
  <c r="N119" i="2"/>
  <c r="P119" i="2" s="1"/>
  <c r="N118" i="2"/>
  <c r="P118" i="2" s="1"/>
  <c r="N117" i="2"/>
  <c r="P117" i="2" s="1"/>
  <c r="N116" i="2"/>
  <c r="P116" i="2" s="1"/>
  <c r="N112" i="2"/>
  <c r="P112" i="2" s="1"/>
  <c r="N111" i="2"/>
  <c r="P111" i="2" s="1"/>
  <c r="N110" i="2"/>
  <c r="P110" i="2" s="1"/>
  <c r="N109" i="2"/>
  <c r="P109" i="2" s="1"/>
  <c r="N108" i="2"/>
  <c r="P108" i="2" s="1"/>
  <c r="N107" i="2"/>
  <c r="P107" i="2" s="1"/>
  <c r="N106" i="2"/>
  <c r="P106" i="2" s="1"/>
  <c r="N105" i="2"/>
  <c r="P105" i="2" s="1"/>
  <c r="N103" i="2"/>
  <c r="P103" i="2" s="1"/>
  <c r="N102" i="2"/>
  <c r="P102" i="2" s="1"/>
  <c r="N101" i="2"/>
  <c r="P101" i="2" s="1"/>
  <c r="N100" i="2"/>
  <c r="P100" i="2" s="1"/>
  <c r="N99" i="2"/>
  <c r="P99" i="2" s="1"/>
  <c r="N93" i="2"/>
  <c r="P93" i="2" s="1"/>
  <c r="N92" i="2"/>
  <c r="P92" i="2" s="1"/>
  <c r="N91" i="2"/>
  <c r="P91" i="2" s="1"/>
  <c r="N90" i="2"/>
  <c r="P90" i="2" s="1"/>
  <c r="N87" i="2"/>
  <c r="P87" i="2" s="1"/>
  <c r="N85" i="2"/>
  <c r="P85" i="2" s="1"/>
  <c r="N84" i="2"/>
  <c r="P84" i="2" s="1"/>
  <c r="N83" i="2"/>
  <c r="P83" i="2" s="1"/>
  <c r="N80" i="2"/>
  <c r="P80" i="2" s="1"/>
  <c r="N78" i="2"/>
  <c r="P78" i="2" s="1"/>
  <c r="N77" i="2"/>
  <c r="P77" i="2" s="1"/>
  <c r="N76" i="2"/>
  <c r="P76" i="2" s="1"/>
  <c r="N75" i="2"/>
  <c r="P75" i="2" s="1"/>
  <c r="N74" i="2"/>
  <c r="P74" i="2" s="1"/>
  <c r="N69" i="2"/>
  <c r="P69" i="2" s="1"/>
  <c r="N68" i="2"/>
  <c r="P68" i="2" s="1"/>
  <c r="N67" i="2"/>
  <c r="P67" i="2" s="1"/>
  <c r="N65" i="2"/>
  <c r="P65" i="2" s="1"/>
  <c r="N64" i="2"/>
  <c r="P64" i="2" s="1"/>
  <c r="N63" i="2"/>
  <c r="P63" i="2" s="1"/>
  <c r="N62" i="2"/>
  <c r="P62" i="2" s="1"/>
  <c r="N60" i="2"/>
  <c r="P60" i="2" s="1"/>
  <c r="N59" i="2"/>
  <c r="P59" i="2" s="1"/>
  <c r="N58" i="2"/>
  <c r="P58" i="2" s="1"/>
  <c r="N57" i="2"/>
  <c r="P57" i="2" s="1"/>
  <c r="N55" i="2"/>
  <c r="P55" i="2" s="1"/>
  <c r="N54" i="2"/>
  <c r="P54" i="2" s="1"/>
  <c r="N53" i="2"/>
  <c r="P53" i="2" s="1"/>
  <c r="N52" i="2"/>
  <c r="P52" i="2" s="1"/>
  <c r="N51" i="2"/>
  <c r="P51" i="2" s="1"/>
  <c r="N48" i="2"/>
  <c r="P48" i="2" s="1"/>
  <c r="N46" i="2"/>
  <c r="P46" i="2" s="1"/>
  <c r="N45" i="2"/>
  <c r="P45" i="2" s="1"/>
  <c r="N44" i="2"/>
  <c r="P44" i="2" s="1"/>
  <c r="N43" i="2"/>
  <c r="P43" i="2" s="1"/>
  <c r="N42" i="2"/>
  <c r="P42" i="2" s="1"/>
  <c r="N41" i="2"/>
  <c r="P41" i="2" s="1"/>
  <c r="N39" i="2"/>
  <c r="P39" i="2" s="1"/>
  <c r="N38" i="2"/>
  <c r="P38" i="2" s="1"/>
  <c r="N37" i="2"/>
  <c r="P37" i="2" s="1"/>
  <c r="N36" i="2"/>
  <c r="P36" i="2" s="1"/>
  <c r="N35" i="2"/>
  <c r="P35" i="2" s="1"/>
  <c r="N32" i="2"/>
  <c r="P32" i="2" s="1"/>
  <c r="N30" i="2"/>
  <c r="P30" i="2" s="1"/>
  <c r="N29" i="2"/>
  <c r="P29" i="2" s="1"/>
  <c r="N28" i="2"/>
  <c r="P28" i="2" s="1"/>
  <c r="N2" i="2"/>
  <c r="P2" i="2" s="1"/>
</calcChain>
</file>

<file path=xl/sharedStrings.xml><?xml version="1.0" encoding="utf-8"?>
<sst xmlns="http://schemas.openxmlformats.org/spreadsheetml/2006/main" count="1489" uniqueCount="378">
  <si>
    <t>Referencia</t>
  </si>
  <si>
    <t>Fecha</t>
  </si>
  <si>
    <t>Cliente</t>
  </si>
  <si>
    <t>CIF/NIF del cliente</t>
  </si>
  <si>
    <t>Email del cliente</t>
  </si>
  <si>
    <t>Teléfono</t>
  </si>
  <si>
    <t>Estado</t>
  </si>
  <si>
    <t>Forma pago</t>
  </si>
  <si>
    <t>Cuenta bancaria</t>
  </si>
  <si>
    <t>Tipo de vencimiento</t>
  </si>
  <si>
    <t>Total base</t>
  </si>
  <si>
    <t>Total importe</t>
  </si>
  <si>
    <t>Importe cobrado</t>
  </si>
  <si>
    <t>Importe restante</t>
  </si>
  <si>
    <t>Mes</t>
  </si>
  <si>
    <t>Cliente 1</t>
  </si>
  <si>
    <t>Cobrada</t>
  </si>
  <si>
    <t>Transferencia bancaria</t>
  </si>
  <si>
    <t>Al contado</t>
  </si>
  <si>
    <t>Cliente 2</t>
  </si>
  <si>
    <t>Parcialmente cobrada</t>
  </si>
  <si>
    <t>Cliente 3</t>
  </si>
  <si>
    <t>Pendiente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</si>
  <si>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</si>
  <si>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</si>
  <si>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</si>
  <si>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</si>
  <si>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</si>
  <si>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</si>
  <si>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</si>
  <si>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</si>
  <si>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</si>
  <si>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</si>
  <si>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</si>
  <si>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</si>
  <si>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</si>
  <si>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</si>
  <si>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</si>
  <si>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</si>
  <si>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</si>
  <si>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</si>
  <si>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</si>
  <si>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</si>
  <si>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</si>
  <si>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</si>
  <si>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</si>
  <si>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</si>
  <si>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</si>
  <si>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</si>
  <si>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</si>
  <si>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</si>
  <si>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</si>
  <si>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</si>
  <si>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</si>
  <si>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</si>
  <si>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</si>
  <si>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</si>
  <si>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</si>
  <si>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</si>
  <si>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</si>
  <si>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</si>
  <si>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</si>
  <si>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</si>
  <si>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</si>
  <si>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</si>
  <si>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</si>
  <si>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</si>
  <si>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</si>
  <si>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</si>
  <si>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</si>
  <si>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</si>
  <si>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FAC20210001</t>
  </si>
  <si>
    <t>FAC20210002</t>
  </si>
  <si>
    <t>FAC20210003</t>
  </si>
  <si>
    <t>FAC20210004</t>
  </si>
  <si>
    <t>FAC20210005</t>
  </si>
  <si>
    <t>FAC20210006</t>
  </si>
  <si>
    <t>FAC20210007</t>
  </si>
  <si>
    <t>FAC20210008</t>
  </si>
  <si>
    <t>FAC20210009</t>
  </si>
  <si>
    <t>FAC20210010</t>
  </si>
  <si>
    <t>FAC20210011</t>
  </si>
  <si>
    <t>FAC20210012</t>
  </si>
  <si>
    <t>FAC20210013</t>
  </si>
  <si>
    <t>FAC20210014</t>
  </si>
  <si>
    <t>FAC20210015</t>
  </si>
  <si>
    <t>FAC20210016</t>
  </si>
  <si>
    <t>FAC20210017</t>
  </si>
  <si>
    <t>FAC20210018</t>
  </si>
  <si>
    <t>FAC20210019</t>
  </si>
  <si>
    <t>FAC20210020</t>
  </si>
  <si>
    <t>FAC20210021</t>
  </si>
  <si>
    <t>FAC20210022</t>
  </si>
  <si>
    <t>FAC20210023</t>
  </si>
  <si>
    <t>FAC20210024</t>
  </si>
  <si>
    <t>FAC20210025</t>
  </si>
  <si>
    <t>FAC20210026</t>
  </si>
  <si>
    <t>FAC20210027</t>
  </si>
  <si>
    <t>FAC20210028</t>
  </si>
  <si>
    <t>FAC20210029</t>
  </si>
  <si>
    <t>FAC20210030</t>
  </si>
  <si>
    <t>FAC20210031</t>
  </si>
  <si>
    <t>FAC20210032</t>
  </si>
  <si>
    <t>FAC20210033</t>
  </si>
  <si>
    <t>FAC20210034</t>
  </si>
  <si>
    <t>FAC20210035</t>
  </si>
  <si>
    <t>FAC20210036</t>
  </si>
  <si>
    <t>FAC20210037</t>
  </si>
  <si>
    <t>FAC20210038</t>
  </si>
  <si>
    <t>FAC20210039</t>
  </si>
  <si>
    <t>FAC20210040</t>
  </si>
  <si>
    <t>FAC20210041</t>
  </si>
  <si>
    <t>FAC20210042</t>
  </si>
  <si>
    <t>FAC20210043</t>
  </si>
  <si>
    <t>FAC20210044</t>
  </si>
  <si>
    <t>FAC20210045</t>
  </si>
  <si>
    <t>FAC20210046</t>
  </si>
  <si>
    <t>FAC20210047</t>
  </si>
  <si>
    <t>FAC20210048</t>
  </si>
  <si>
    <t>FAC20210049</t>
  </si>
  <si>
    <t>FAC20210050</t>
  </si>
  <si>
    <t>FAC20210051</t>
  </si>
  <si>
    <t>FAC20210052</t>
  </si>
  <si>
    <t>FAC20210053</t>
  </si>
  <si>
    <t>FAC20210054</t>
  </si>
  <si>
    <t>FAC20210055</t>
  </si>
  <si>
    <t>FAC20210056</t>
  </si>
  <si>
    <t>FAC20210057</t>
  </si>
  <si>
    <t>FAC20210058</t>
  </si>
  <si>
    <t>FAC20210059</t>
  </si>
  <si>
    <t>FAC20210060</t>
  </si>
  <si>
    <t>FAC20210061</t>
  </si>
  <si>
    <t>FAC20210062</t>
  </si>
  <si>
    <t>FAC20210063</t>
  </si>
  <si>
    <t>FAC20210064</t>
  </si>
  <si>
    <t>FAC20210065</t>
  </si>
  <si>
    <t>FAC20210066</t>
  </si>
  <si>
    <t>FAC20210067</t>
  </si>
  <si>
    <t>FAC20210068</t>
  </si>
  <si>
    <t>FAC20210069</t>
  </si>
  <si>
    <t>FAC20210070</t>
  </si>
  <si>
    <t>FAC20210071</t>
  </si>
  <si>
    <t>FAC20210072</t>
  </si>
  <si>
    <t>FAC20210073</t>
  </si>
  <si>
    <t>FAC20210074</t>
  </si>
  <si>
    <t>FAC20210075</t>
  </si>
  <si>
    <t>FAC20210076</t>
  </si>
  <si>
    <t>FAC20210077</t>
  </si>
  <si>
    <t>FAC20210078</t>
  </si>
  <si>
    <t>FAC20210079</t>
  </si>
  <si>
    <t>FAC20210080</t>
  </si>
  <si>
    <t>FAC20210081</t>
  </si>
  <si>
    <t>FAC20210082</t>
  </si>
  <si>
    <t>FAC20210083</t>
  </si>
  <si>
    <t>FAC20210084</t>
  </si>
  <si>
    <t>FAC20210085</t>
  </si>
  <si>
    <t>FAC20210086</t>
  </si>
  <si>
    <t>FAC20210087</t>
  </si>
  <si>
    <t>FAC20210088</t>
  </si>
  <si>
    <t>FAC20210089</t>
  </si>
  <si>
    <t>FAC20210090</t>
  </si>
  <si>
    <t>FAC20210091</t>
  </si>
  <si>
    <t>FAC20210092</t>
  </si>
  <si>
    <t>FAC20210093</t>
  </si>
  <si>
    <t>FAC20210094</t>
  </si>
  <si>
    <t>FAC20210095</t>
  </si>
  <si>
    <t>FAC20210096</t>
  </si>
  <si>
    <t>FAC20210097</t>
  </si>
  <si>
    <t>FAC20210098</t>
  </si>
  <si>
    <t>FAC20210099</t>
  </si>
  <si>
    <t>FAC20210100</t>
  </si>
  <si>
    <t>FAC20210101</t>
  </si>
  <si>
    <t>FAC20210102</t>
  </si>
  <si>
    <t>FAC20210103</t>
  </si>
  <si>
    <t>FAC20210104</t>
  </si>
  <si>
    <t>FAC20210105</t>
  </si>
  <si>
    <t>FAC20210106</t>
  </si>
  <si>
    <t>FAC20210107</t>
  </si>
  <si>
    <t>FAC20210108</t>
  </si>
  <si>
    <t>FAC20210109</t>
  </si>
  <si>
    <t>FAC20210110</t>
  </si>
  <si>
    <t>FAC20210111</t>
  </si>
  <si>
    <t>FAC20210112</t>
  </si>
  <si>
    <t>FAC20210113</t>
  </si>
  <si>
    <t>FAC20210114</t>
  </si>
  <si>
    <t>FAC20210115</t>
  </si>
  <si>
    <t>FAC20210116</t>
  </si>
  <si>
    <t>FAC20210117</t>
  </si>
  <si>
    <t>FAC20210118</t>
  </si>
  <si>
    <t>FAC20210119</t>
  </si>
  <si>
    <t>FAC20210120</t>
  </si>
  <si>
    <t>FAC20210121</t>
  </si>
  <si>
    <t>FAC20210122</t>
  </si>
  <si>
    <t>FAC20210123</t>
  </si>
  <si>
    <t>FAC20210124</t>
  </si>
  <si>
    <t>FAC20210125</t>
  </si>
  <si>
    <t>FAC20210126</t>
  </si>
  <si>
    <t>FAC20210127</t>
  </si>
  <si>
    <t>FAC20210128</t>
  </si>
  <si>
    <t>FAC20210129</t>
  </si>
  <si>
    <t>FAC20210130</t>
  </si>
  <si>
    <t>FAC20210131</t>
  </si>
  <si>
    <t>FAC20210132</t>
  </si>
  <si>
    <t>FAC20210133</t>
  </si>
  <si>
    <t>FAC20210134</t>
  </si>
  <si>
    <t>FAC20210135</t>
  </si>
  <si>
    <t>FAC20210136</t>
  </si>
  <si>
    <t>FAC20210137</t>
  </si>
  <si>
    <t>FAC20210138</t>
  </si>
  <si>
    <t>FAC20210139</t>
  </si>
  <si>
    <t>FAC20210140</t>
  </si>
  <si>
    <t>FAC20210141</t>
  </si>
  <si>
    <t>FAC20210142</t>
  </si>
  <si>
    <t>FAC20210143</t>
  </si>
  <si>
    <t>FAC20210144</t>
  </si>
  <si>
    <t>FAC20210145</t>
  </si>
  <si>
    <t>FAC20210146</t>
  </si>
  <si>
    <t>FAC20210147</t>
  </si>
  <si>
    <t>FAC20210148</t>
  </si>
  <si>
    <t>FAC20210149</t>
  </si>
  <si>
    <t>FAC20210150</t>
  </si>
  <si>
    <t>FAC20210151</t>
  </si>
  <si>
    <t>FAC20210152</t>
  </si>
  <si>
    <t>FAC20210153</t>
  </si>
  <si>
    <t>FAC20210154</t>
  </si>
  <si>
    <t>FAC20210155</t>
  </si>
  <si>
    <t>FAC20210156</t>
  </si>
  <si>
    <t>FAC20210157</t>
  </si>
  <si>
    <t>FAC20210158</t>
  </si>
  <si>
    <t>FAC20210159</t>
  </si>
  <si>
    <t>FAC20210160</t>
  </si>
  <si>
    <t>FAC20210161</t>
  </si>
  <si>
    <t>FAC20210162</t>
  </si>
  <si>
    <t>FAC20210163</t>
  </si>
  <si>
    <t>FAC20210164</t>
  </si>
  <si>
    <t>FAC20210165</t>
  </si>
  <si>
    <t>FAC20210166</t>
  </si>
  <si>
    <t>FAC20210167</t>
  </si>
  <si>
    <t>FAC20210168</t>
  </si>
  <si>
    <t>FAC20210169</t>
  </si>
  <si>
    <t>FAC20210170</t>
  </si>
  <si>
    <t>FAC20210171</t>
  </si>
  <si>
    <t>FAC20210172</t>
  </si>
  <si>
    <t>FAC20210173</t>
  </si>
  <si>
    <t>FAC20210174</t>
  </si>
  <si>
    <t>FAC20210175</t>
  </si>
  <si>
    <t>FAC20210176</t>
  </si>
  <si>
    <t>FAC20210177</t>
  </si>
  <si>
    <t>FAC20210178</t>
  </si>
  <si>
    <t>FAC20210179</t>
  </si>
  <si>
    <t>FAC20210180</t>
  </si>
  <si>
    <t>FAC20210181</t>
  </si>
  <si>
    <t>FAC20210182</t>
  </si>
  <si>
    <t>FAC20210183</t>
  </si>
  <si>
    <t>FAC20210184</t>
  </si>
  <si>
    <t>FAC20210185</t>
  </si>
  <si>
    <t>FAC20210186</t>
  </si>
  <si>
    <t>FAC20210187</t>
  </si>
  <si>
    <t>FAC20210188</t>
  </si>
  <si>
    <t>FAC20210189</t>
  </si>
  <si>
    <t>FAC20210190</t>
  </si>
  <si>
    <t>FAC20210191</t>
  </si>
  <si>
    <t>FAC20210192</t>
  </si>
  <si>
    <t>FAC20210193</t>
  </si>
  <si>
    <t>FAC20210194</t>
  </si>
  <si>
    <t>FAC20210195</t>
  </si>
  <si>
    <t>FAC20210196</t>
  </si>
  <si>
    <t>FAC20210197</t>
  </si>
  <si>
    <t>FAC20210198</t>
  </si>
  <si>
    <t>FAC20210199</t>
  </si>
  <si>
    <t>FAC20210200</t>
  </si>
  <si>
    <t>FAC20210201</t>
  </si>
  <si>
    <t>FAC20210202</t>
  </si>
  <si>
    <t>FAC20210203</t>
  </si>
  <si>
    <t>FAC20210204</t>
  </si>
  <si>
    <t>FAC20210205</t>
  </si>
  <si>
    <t>FAC20210206</t>
  </si>
  <si>
    <t>FAC20210207</t>
  </si>
  <si>
    <t>FAC20210208</t>
  </si>
  <si>
    <t>FAC20210209</t>
  </si>
  <si>
    <t>FAC20210210</t>
  </si>
  <si>
    <t>FAC20210211</t>
  </si>
  <si>
    <t>FAC20210212</t>
  </si>
  <si>
    <t>FAC20210213</t>
  </si>
  <si>
    <t>FAC20210214</t>
  </si>
  <si>
    <t>FAC20210215</t>
  </si>
  <si>
    <t>FAC20210216</t>
  </si>
  <si>
    <t>FAC20210217</t>
  </si>
  <si>
    <t>FAC20210218</t>
  </si>
  <si>
    <t>FAC20210219</t>
  </si>
  <si>
    <t>FAC20210220</t>
  </si>
  <si>
    <t>FAC20210221</t>
  </si>
  <si>
    <t>FAC20210222</t>
  </si>
  <si>
    <t>FAC20210223</t>
  </si>
  <si>
    <t>FAC20210224</t>
  </si>
  <si>
    <t>FAC20210225</t>
  </si>
  <si>
    <t>FAC20210226</t>
  </si>
  <si>
    <t>FAC20210227</t>
  </si>
  <si>
    <t>FAC20210228</t>
  </si>
  <si>
    <t>FAC20210229</t>
  </si>
  <si>
    <t>FAC20210230</t>
  </si>
  <si>
    <t>FAC20210231</t>
  </si>
  <si>
    <t>FAC20210232</t>
  </si>
  <si>
    <t>FAC20210233</t>
  </si>
  <si>
    <t>FAC20210234</t>
  </si>
  <si>
    <t>FAC20210235</t>
  </si>
  <si>
    <t>FAC20210236</t>
  </si>
  <si>
    <t>FAC20210237</t>
  </si>
  <si>
    <t>FAC20210238</t>
  </si>
  <si>
    <t>FAC20210239</t>
  </si>
  <si>
    <t>FAC20210240</t>
  </si>
  <si>
    <t>FAC20210241</t>
  </si>
  <si>
    <t>FAC20210242</t>
  </si>
  <si>
    <t>FAC20210243</t>
  </si>
  <si>
    <t>FAC20210244</t>
  </si>
  <si>
    <t>FAC20210245</t>
  </si>
  <si>
    <t>FAC20210246</t>
  </si>
  <si>
    <t>FAC20210247</t>
  </si>
  <si>
    <t>FAC20210248</t>
  </si>
  <si>
    <t>FAC20210249</t>
  </si>
  <si>
    <t>FAC20210250</t>
  </si>
  <si>
    <t>FAC20210251</t>
  </si>
  <si>
    <t>FAC20210252</t>
  </si>
  <si>
    <t>FAC20210253</t>
  </si>
  <si>
    <t>FAC20210254</t>
  </si>
  <si>
    <t>FAC20210255</t>
  </si>
  <si>
    <t>FAC20210256</t>
  </si>
  <si>
    <t>FAC20210257</t>
  </si>
  <si>
    <t>FAC20210258</t>
  </si>
  <si>
    <t>FAC20210259</t>
  </si>
  <si>
    <t>FAC20210260</t>
  </si>
  <si>
    <t>FAC20210261</t>
  </si>
  <si>
    <t>FAC20210262</t>
  </si>
  <si>
    <t>FAC20210263</t>
  </si>
  <si>
    <t>FAC20210264</t>
  </si>
  <si>
    <t>FAC20210265</t>
  </si>
  <si>
    <t>FAC20210266</t>
  </si>
  <si>
    <t>FAC20210267</t>
  </si>
  <si>
    <t>FAC20210268</t>
  </si>
  <si>
    <t>FAC20210269</t>
  </si>
  <si>
    <t>FAC20210270</t>
  </si>
  <si>
    <t>FAC20210271</t>
  </si>
  <si>
    <t>FAC20210272</t>
  </si>
  <si>
    <t>FAC20210273</t>
  </si>
  <si>
    <t>FAC20210274</t>
  </si>
  <si>
    <t>FAC20210275</t>
  </si>
  <si>
    <t>FAC20210276</t>
  </si>
  <si>
    <t>FAC20210277</t>
  </si>
  <si>
    <t>FAC20210278</t>
  </si>
  <si>
    <t>FAC20210279</t>
  </si>
  <si>
    <t>FAC20210280</t>
  </si>
  <si>
    <t>FAC20210281</t>
  </si>
  <si>
    <t>FAC20210282</t>
  </si>
  <si>
    <t>FAC20210283</t>
  </si>
  <si>
    <t>FAC20210284</t>
  </si>
  <si>
    <t>FAC20210285</t>
  </si>
  <si>
    <t>FAC20210286</t>
  </si>
  <si>
    <t>Criterio</t>
  </si>
  <si>
    <t>Etiquetas de fila</t>
  </si>
  <si>
    <t>Total general</t>
  </si>
  <si>
    <t>Suma de Importe restante</t>
  </si>
  <si>
    <t>Etiquetas de columna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</si>
  <si>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</si>
  <si>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</si>
  <si>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</si>
  <si>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</si>
  <si>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</si>
  <si>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</si>
  <si>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</si>
  <si>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</si>
  <si>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</si>
  <si>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</si>
  <si>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</si>
  <si>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</si>
  <si>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Suma Importe</t>
  </si>
  <si>
    <t>Clientes</t>
  </si>
  <si>
    <t>Suma de Total importe</t>
  </si>
  <si>
    <t>Suma de Importe cobrado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</si>
</sst>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0" xfId="0" applyFont="1" applyFill="1"/>
    <xf numFmtId="14" fontId="0" fillId="0" borderId="0" xfId="0" applyNumberFormat="1"/>
    <xf numFmtId="164" fontId="0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3" borderId="0" xfId="0" applyFill="1"/>
    <xf numFmtId="0" fontId="0" fillId="4" borderId="0" xfId="0" applyFill="1"/>
  </cellXfs>
  <cellStyles count="2">
    <cellStyle name="Moneda" xfId="1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3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2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microsoft.com/office/2007/relationships/slicerCache" Target="slicerCaches/slicerCache1.xml"/><Relationship Id="rId11" Type="http://schemas.microsoft.com/office/2007/relationships/slicerCache" Target="slicerCaches/slicerCache5.xml"/><Relationship Id="rId5" Type="http://schemas.openxmlformats.org/officeDocument/2006/relationships/pivotCacheDefinition" Target="pivotCache/pivotCacheDefinition1.xml"/><Relationship Id="rId15" Type="http://schemas.openxmlformats.org/officeDocument/2006/relationships/sharedStrings" Target="sharedStrings.xml"/><Relationship Id="rId10" Type="http://schemas.microsoft.com/office/2011/relationships/timelineCache" Target="timelineCaches/timelineCache1.xml"/><Relationship Id="rId4" Type="http://schemas.openxmlformats.org/officeDocument/2006/relationships/worksheet" Target="worksheets/sheet4.xml"/><Relationship Id="rId9" Type="http://schemas.microsoft.com/office/2007/relationships/slicerCache" Target="slicerCaches/slicerCache4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pivotSource>
    <c:name>[Control de Facturas.xlsx]3ª OPCION!TablaDinámica2</c:name>
    <c:fmtId val="4"/>
  </c:pivotSource>
  <c:chart>
    <c:autoTitleDeleted val="1"/>
    <c:pivotFmts>
      <c:pivotFmt>
        <c:idx val="0"/>
        <c:spPr>
          <a:gradFill rotWithShape="1">
            <a:gsLst>
              <a:gs pos="0">
                <a:schemeClr val="accent4">
                  <a:satMod val="103000"/>
                  <a:lumMod val="102000"/>
                  <a:tint val="94000"/>
                </a:schemeClr>
              </a:gs>
              <a:gs pos="50000">
                <a:schemeClr val="accent4">
                  <a:satMod val="110000"/>
                  <a:lumMod val="100000"/>
                  <a:shade val="100000"/>
                </a:schemeClr>
              </a:gs>
              <a:gs pos="100000">
                <a:schemeClr val="accent4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1449988790280585"/>
          <c:y val="8.8733920963928042E-2"/>
          <c:w val="0.86060348567027167"/>
          <c:h val="0.821767241903067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'3ª OPCION'!$B$14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'3ª OPCION'!$A$15:$A$25</c:f>
              <c:strCache>
                <c:ptCount val="10"/>
                <c:pt idx="0">
                  <c:v>Cliente 10</c:v>
                </c:pt>
                <c:pt idx="1">
                  <c:v>Cliente 11</c:v>
                </c:pt>
                <c:pt idx="2">
                  <c:v>Cliente 12</c:v>
                </c:pt>
                <c:pt idx="3">
                  <c:v>Cliente 18</c:v>
                </c:pt>
                <c:pt idx="4">
                  <c:v>Cliente 20</c:v>
                </c:pt>
                <c:pt idx="5">
                  <c:v>Cliente 22</c:v>
                </c:pt>
                <c:pt idx="6">
                  <c:v>Cliente 4</c:v>
                </c:pt>
                <c:pt idx="7">
                  <c:v>Cliente 5</c:v>
                </c:pt>
                <c:pt idx="8">
                  <c:v>Cliente 6</c:v>
                </c:pt>
                <c:pt idx="9">
                  <c:v>Cliente 8</c:v>
                </c:pt>
              </c:strCache>
            </c:strRef>
          </c:cat>
          <c:val>
            <c:numRef>
              <c:f>'3ª OPCION'!$B$15:$B$25</c:f>
              <c:numCache>
                <c:formatCode>_-* #,##0\ "€"_-;\-* #,##0\ "€"_-;_-* "-"??\ "€"_-;_-@_-</c:formatCode>
                <c:ptCount val="10"/>
                <c:pt idx="0">
                  <c:v>42030.656799999997</c:v>
                </c:pt>
                <c:pt idx="1">
                  <c:v>42084.2477</c:v>
                </c:pt>
                <c:pt idx="2">
                  <c:v>40775.281799999997</c:v>
                </c:pt>
                <c:pt idx="3">
                  <c:v>36489.304500000006</c:v>
                </c:pt>
                <c:pt idx="4">
                  <c:v>32603.437899999997</c:v>
                </c:pt>
                <c:pt idx="5">
                  <c:v>45254.871200000001</c:v>
                </c:pt>
                <c:pt idx="6">
                  <c:v>41505.0933</c:v>
                </c:pt>
                <c:pt idx="7">
                  <c:v>35022.820800000001</c:v>
                </c:pt>
                <c:pt idx="8">
                  <c:v>32355.908199999994</c:v>
                </c:pt>
                <c:pt idx="9">
                  <c:v>55908.703399999999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05-44EA-9220-AC54A4A116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7"/>
        <c:overlap val="-24"/>
        <c:axId val="1409264351"/>
        <c:axId val="1409249791"/>
      </c:barChart>
      <c:catAx>
        <c:axId val="1409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09249791"/>
        <c:crosses val="autoZero"/>
        <c:auto val="1"/>
        <c:lblAlgn val="ctr"/>
        <c:lblOffset val="100"/>
        <c:noMultiLvlLbl val="0"/>
      </c:catAx>
      <c:valAx>
        <c:axId val="1409249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09264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glow rad="63500">
        <a:schemeClr val="accent4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373673</xdr:colOff>
      <xdr:row>12</xdr:row>
      <xdr:rowOff>27233</xdr:rowOff>
    </xdr:from>
    <xdr:to>
      <xdr:col>9</xdr:col>
      <xdr:colOff>262548</xdr:colOff>
      <xdr:row>29</xdr:row>
      <xdr:rowOff>80597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B1314C5-209B-466C-9442-9B8CC5E8BB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457199</xdr:colOff>
      <xdr:row>2</xdr:row>
      <xdr:rowOff>153988</xdr:rowOff>
    </xdr:from>
    <xdr:to>
      <xdr:col>8</xdr:col>
      <xdr:colOff>761999</xdr:colOff>
      <xdr:row>10</xdr:row>
      <xdr:rowOff>103188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Estado">
              <a:extLst>
                <a:ext uri="{FF2B5EF4-FFF2-40B4-BE49-F238E27FC236}">
                  <a16:creationId xmlns:a16="http://schemas.microsoft.com/office/drawing/2014/main" id="{5222BE29-374D-454F-A2CC-67B12CA4D02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tad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622680" y="534988"/>
              <a:ext cx="1828800" cy="147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750887</xdr:colOff>
      <xdr:row>2</xdr:row>
      <xdr:rowOff>146051</xdr:rowOff>
    </xdr:from>
    <xdr:to>
      <xdr:col>6</xdr:col>
      <xdr:colOff>293687</xdr:colOff>
      <xdr:row>10</xdr:row>
      <xdr:rowOff>95251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Criterio 2">
              <a:extLst>
                <a:ext uri="{FF2B5EF4-FFF2-40B4-BE49-F238E27FC236}">
                  <a16:creationId xmlns:a16="http://schemas.microsoft.com/office/drawing/2014/main" id="{3544C701-5273-4719-ACB4-087E5916C9C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riterio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30368" y="527051"/>
              <a:ext cx="1828800" cy="147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9</xdr:col>
      <xdr:colOff>157162</xdr:colOff>
      <xdr:row>2</xdr:row>
      <xdr:rowOff>155574</xdr:rowOff>
    </xdr:from>
    <xdr:to>
      <xdr:col>13</xdr:col>
      <xdr:colOff>484187</xdr:colOff>
      <xdr:row>10</xdr:row>
      <xdr:rowOff>87313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7" name="Fecha">
              <a:extLst>
                <a:ext uri="{FF2B5EF4-FFF2-40B4-BE49-F238E27FC236}">
                  <a16:creationId xmlns:a16="http://schemas.microsoft.com/office/drawing/2014/main" id="{DF68AB1D-75FD-4EAA-BED8-C35D7B6A12F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Fech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08643" y="536574"/>
              <a:ext cx="3375025" cy="14557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Línea de tiempo: Funciona en Excel 2013 o superior. No mover ni cambiar el tamaño.</a:t>
              </a:r>
            </a:p>
          </xdr:txBody>
        </xdr:sp>
      </mc:Fallback>
    </mc:AlternateContent>
    <xdr:clientData/>
  </xdr:twoCellAnchor>
  <xdr:twoCellAnchor>
    <xdr:from>
      <xdr:col>0</xdr:col>
      <xdr:colOff>757726</xdr:colOff>
      <xdr:row>4</xdr:row>
      <xdr:rowOff>48847</xdr:rowOff>
    </xdr:from>
    <xdr:to>
      <xdr:col>4</xdr:col>
      <xdr:colOff>265600</xdr:colOff>
      <xdr:row>12</xdr:row>
      <xdr:rowOff>96472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5E2BC9E-6DD5-4749-858F-77B770616A8D}"/>
            </a:ext>
          </a:extLst>
        </xdr:cNvPr>
        <xdr:cNvSpPr txBox="1"/>
      </xdr:nvSpPr>
      <xdr:spPr>
        <a:xfrm>
          <a:off x="757726" y="810847"/>
          <a:ext cx="3149355" cy="157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" sz="4000">
              <a:solidFill>
                <a:schemeClr val="bg1"/>
              </a:solidFill>
              <a:latin typeface="Caveat" panose="00000500000000000000" pitchFamily="2" charset="0"/>
            </a:rPr>
            <a:t>Control Deuda</a:t>
          </a:r>
          <a:r>
            <a:rPr lang="es-ES" sz="4000" baseline="0">
              <a:solidFill>
                <a:schemeClr val="bg1"/>
              </a:solidFill>
              <a:latin typeface="Caveat" panose="00000500000000000000" pitchFamily="2" charset="0"/>
            </a:rPr>
            <a:t> Pendiente</a:t>
          </a:r>
          <a:endParaRPr lang="es-ES" sz="4000">
            <a:solidFill>
              <a:schemeClr val="bg1"/>
            </a:solidFill>
            <a:latin typeface="Caveat" panose="00000500000000000000" pitchFamily="2" charset="0"/>
          </a:endParaRPr>
        </a:p>
      </xdr:txBody>
    </xdr:sp>
    <xdr:clientData/>
  </xdr:twoCellAnchor>
  <xdr:twoCellAnchor>
    <xdr:from>
      <xdr:col>9</xdr:col>
      <xdr:colOff>498229</xdr:colOff>
      <xdr:row>12</xdr:row>
      <xdr:rowOff>51288</xdr:rowOff>
    </xdr:from>
    <xdr:to>
      <xdr:col>11</xdr:col>
      <xdr:colOff>725364</xdr:colOff>
      <xdr:row>17</xdr:row>
      <xdr:rowOff>124558</xdr:rowOff>
    </xdr:to>
    <xdr:sp macro="" textlink="Hoja6!A4">
      <xdr:nvSpPr>
        <xdr:cNvPr id="11" name="Rectángulo 10">
          <a:extLst>
            <a:ext uri="{FF2B5EF4-FFF2-40B4-BE49-F238E27FC236}">
              <a16:creationId xmlns:a16="http://schemas.microsoft.com/office/drawing/2014/main" id="{31C99E23-8736-483B-9228-6905E2AE5B2F}"/>
            </a:ext>
          </a:extLst>
        </xdr:cNvPr>
        <xdr:cNvSpPr/>
      </xdr:nvSpPr>
      <xdr:spPr>
        <a:xfrm>
          <a:off x="7964364" y="2337288"/>
          <a:ext cx="1751135" cy="1025770"/>
        </a:xfrm>
        <a:prstGeom prst="rect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F52AEBB8-4E43-4D1E-A157-D05267FACC5B}" type="TxLink">
            <a:rPr lang="en-US" sz="24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2.545.931 € </a:t>
          </a:fld>
          <a:endParaRPr lang="es-ES" sz="2400"/>
        </a:p>
      </xdr:txBody>
    </xdr:sp>
    <xdr:clientData/>
  </xdr:twoCellAnchor>
  <xdr:twoCellAnchor>
    <xdr:from>
      <xdr:col>9</xdr:col>
      <xdr:colOff>498230</xdr:colOff>
      <xdr:row>12</xdr:row>
      <xdr:rowOff>139212</xdr:rowOff>
    </xdr:from>
    <xdr:to>
      <xdr:col>11</xdr:col>
      <xdr:colOff>732692</xdr:colOff>
      <xdr:row>14</xdr:row>
      <xdr:rowOff>131885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0652D6FE-66BD-4ECC-8490-821F0F7B2F89}"/>
            </a:ext>
          </a:extLst>
        </xdr:cNvPr>
        <xdr:cNvSpPr txBox="1"/>
      </xdr:nvSpPr>
      <xdr:spPr>
        <a:xfrm>
          <a:off x="7964365" y="2425212"/>
          <a:ext cx="1758462" cy="373673"/>
        </a:xfrm>
        <a:prstGeom prst="rect">
          <a:avLst/>
        </a:prstGeom>
        <a:noFill/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Ventas</a:t>
          </a:r>
          <a:r>
            <a:rPr lang="es-ES" sz="20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Totales</a:t>
          </a:r>
          <a:endParaRPr lang="es-ES" sz="2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12</xdr:col>
      <xdr:colOff>93783</xdr:colOff>
      <xdr:row>16</xdr:row>
      <xdr:rowOff>13188</xdr:rowOff>
    </xdr:from>
    <xdr:to>
      <xdr:col>14</xdr:col>
      <xdr:colOff>320918</xdr:colOff>
      <xdr:row>21</xdr:row>
      <xdr:rowOff>86458</xdr:rowOff>
    </xdr:to>
    <xdr:sp macro="" textlink="Hoja6!B4">
      <xdr:nvSpPr>
        <xdr:cNvPr id="14" name="Rectángulo 13">
          <a:extLst>
            <a:ext uri="{FF2B5EF4-FFF2-40B4-BE49-F238E27FC236}">
              <a16:creationId xmlns:a16="http://schemas.microsoft.com/office/drawing/2014/main" id="{F05DB8F4-BCB3-4E62-99D0-2152011EB096}"/>
            </a:ext>
          </a:extLst>
        </xdr:cNvPr>
        <xdr:cNvSpPr/>
      </xdr:nvSpPr>
      <xdr:spPr>
        <a:xfrm>
          <a:off x="9845918" y="3061188"/>
          <a:ext cx="1751135" cy="1025770"/>
        </a:xfrm>
        <a:prstGeom prst="rect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33845F28-C7B7-497C-B0A1-26097507B932}" type="TxLink">
            <a:rPr lang="en-US" sz="24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1.764.857 € </a:t>
          </a:fld>
          <a:endParaRPr lang="es-ES" sz="4800"/>
        </a:p>
      </xdr:txBody>
    </xdr:sp>
    <xdr:clientData/>
  </xdr:twoCellAnchor>
  <xdr:twoCellAnchor>
    <xdr:from>
      <xdr:col>12</xdr:col>
      <xdr:colOff>93784</xdr:colOff>
      <xdr:row>15</xdr:row>
      <xdr:rowOff>87923</xdr:rowOff>
    </xdr:from>
    <xdr:to>
      <xdr:col>14</xdr:col>
      <xdr:colOff>328246</xdr:colOff>
      <xdr:row>19</xdr:row>
      <xdr:rowOff>131885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4E4EBD18-A32E-468F-8EC9-14D267E54155}"/>
            </a:ext>
          </a:extLst>
        </xdr:cNvPr>
        <xdr:cNvSpPr txBox="1"/>
      </xdr:nvSpPr>
      <xdr:spPr>
        <a:xfrm>
          <a:off x="9845919" y="2945423"/>
          <a:ext cx="1758462" cy="805962"/>
        </a:xfrm>
        <a:prstGeom prst="rect">
          <a:avLst/>
        </a:prstGeom>
        <a:noFill/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Ventas Cobradas</a:t>
          </a:r>
        </a:p>
      </xdr:txBody>
    </xdr:sp>
    <xdr:clientData/>
  </xdr:twoCellAnchor>
  <xdr:twoCellAnchor>
    <xdr:from>
      <xdr:col>14</xdr:col>
      <xdr:colOff>363414</xdr:colOff>
      <xdr:row>21</xdr:row>
      <xdr:rowOff>77665</xdr:rowOff>
    </xdr:from>
    <xdr:to>
      <xdr:col>16</xdr:col>
      <xdr:colOff>590549</xdr:colOff>
      <xdr:row>26</xdr:row>
      <xdr:rowOff>150935</xdr:rowOff>
    </xdr:to>
    <xdr:sp macro="" textlink="Hoja6!C4">
      <xdr:nvSpPr>
        <xdr:cNvPr id="16" name="Rectángulo 15">
          <a:extLst>
            <a:ext uri="{FF2B5EF4-FFF2-40B4-BE49-F238E27FC236}">
              <a16:creationId xmlns:a16="http://schemas.microsoft.com/office/drawing/2014/main" id="{897C80DD-F5D4-4A63-9F97-AD58D0B4384E}"/>
            </a:ext>
          </a:extLst>
        </xdr:cNvPr>
        <xdr:cNvSpPr/>
      </xdr:nvSpPr>
      <xdr:spPr>
        <a:xfrm>
          <a:off x="11639549" y="4078165"/>
          <a:ext cx="1751135" cy="1025770"/>
        </a:xfrm>
        <a:prstGeom prst="rect">
          <a:avLst/>
        </a:prstGeom>
      </xdr:spPr>
      <xdr:style>
        <a:lnRef idx="0">
          <a:schemeClr val="accent4"/>
        </a:lnRef>
        <a:fillRef idx="3">
          <a:schemeClr val="accent4"/>
        </a:fillRef>
        <a:effectRef idx="3">
          <a:schemeClr val="accent4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59F46578-4820-4B23-9295-B92846AD6AD8}" type="TxLink">
            <a:rPr lang="en-US" sz="24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 781.074 € </a:t>
          </a:fld>
          <a:endParaRPr lang="es-ES" sz="4800"/>
        </a:p>
      </xdr:txBody>
    </xdr:sp>
    <xdr:clientData/>
  </xdr:twoCellAnchor>
  <xdr:twoCellAnchor>
    <xdr:from>
      <xdr:col>14</xdr:col>
      <xdr:colOff>370742</xdr:colOff>
      <xdr:row>20</xdr:row>
      <xdr:rowOff>175845</xdr:rowOff>
    </xdr:from>
    <xdr:to>
      <xdr:col>16</xdr:col>
      <xdr:colOff>605204</xdr:colOff>
      <xdr:row>24</xdr:row>
      <xdr:rowOff>187570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2786FC10-C6C4-48BB-A976-DAD46F49A5A6}"/>
            </a:ext>
          </a:extLst>
        </xdr:cNvPr>
        <xdr:cNvSpPr txBox="1"/>
      </xdr:nvSpPr>
      <xdr:spPr>
        <a:xfrm>
          <a:off x="11646877" y="3985845"/>
          <a:ext cx="1758462" cy="773725"/>
        </a:xfrm>
        <a:prstGeom prst="rect">
          <a:avLst/>
        </a:prstGeom>
        <a:noFill/>
        <a:ln>
          <a:noFill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0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Importe</a:t>
          </a:r>
          <a:r>
            <a:rPr lang="es-ES" sz="2000" b="1" cap="none" spc="0" baseline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 Restante</a:t>
          </a:r>
          <a:endParaRPr lang="es-ES" sz="2000" b="1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twoCellAnchor>
  <xdr:twoCellAnchor>
    <xdr:from>
      <xdr:col>4</xdr:col>
      <xdr:colOff>455856</xdr:colOff>
      <xdr:row>11</xdr:row>
      <xdr:rowOff>179266</xdr:rowOff>
    </xdr:from>
    <xdr:to>
      <xdr:col>8</xdr:col>
      <xdr:colOff>256441</xdr:colOff>
      <xdr:row>14</xdr:row>
      <xdr:rowOff>36636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CC6B1026-49B3-42D4-A52B-43FD31795895}"/>
            </a:ext>
          </a:extLst>
        </xdr:cNvPr>
        <xdr:cNvSpPr txBox="1"/>
      </xdr:nvSpPr>
      <xdr:spPr>
        <a:xfrm>
          <a:off x="4097337" y="2274766"/>
          <a:ext cx="2848585" cy="428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600">
              <a:solidFill>
                <a:schemeClr val="bg1"/>
              </a:solidFill>
              <a:latin typeface="Caveat" panose="00000500000000000000" pitchFamily="2" charset="0"/>
            </a:rPr>
            <a:t>Deuda</a:t>
          </a:r>
          <a:r>
            <a:rPr lang="es-ES" sz="1600" baseline="0">
              <a:solidFill>
                <a:schemeClr val="bg1"/>
              </a:solidFill>
              <a:latin typeface="Caveat" panose="00000500000000000000" pitchFamily="2" charset="0"/>
            </a:rPr>
            <a:t> Pendiente por cliente</a:t>
          </a:r>
          <a:endParaRPr lang="es-ES" sz="1600">
            <a:solidFill>
              <a:schemeClr val="bg1"/>
            </a:solidFill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80596</xdr:colOff>
      <xdr:row>6</xdr:row>
      <xdr:rowOff>14654</xdr:rowOff>
    </xdr:from>
    <xdr:to>
      <xdr:col>0</xdr:col>
      <xdr:colOff>776654</xdr:colOff>
      <xdr:row>9</xdr:row>
      <xdr:rowOff>139212</xdr:rowOff>
    </xdr:to>
    <xdr:pic>
      <xdr:nvPicPr>
        <xdr:cNvPr id="20" name="Gráfico 19" descr="Caja fuerte contorno">
          <a:extLst>
            <a:ext uri="{FF2B5EF4-FFF2-40B4-BE49-F238E27FC236}">
              <a16:creationId xmlns:a16="http://schemas.microsoft.com/office/drawing/2014/main" id="{0A808243-9F83-4786-B996-B3E081EB6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0596" y="1157654"/>
          <a:ext cx="696058" cy="696058"/>
        </a:xfrm>
        <a:prstGeom prst="rect">
          <a:avLst/>
        </a:prstGeom>
      </xdr:spPr>
    </xdr:pic>
    <xdr:clientData/>
  </xdr:twoCellAnchor>
  <xdr:twoCellAnchor editAs="oneCell">
    <xdr:from>
      <xdr:col>4</xdr:col>
      <xdr:colOff>51288</xdr:colOff>
      <xdr:row>11</xdr:row>
      <xdr:rowOff>175845</xdr:rowOff>
    </xdr:from>
    <xdr:to>
      <xdr:col>4</xdr:col>
      <xdr:colOff>417635</xdr:colOff>
      <xdr:row>13</xdr:row>
      <xdr:rowOff>161192</xdr:rowOff>
    </xdr:to>
    <xdr:pic>
      <xdr:nvPicPr>
        <xdr:cNvPr id="22" name="Gráfico 21" descr="Dinero contorno">
          <a:extLst>
            <a:ext uri="{FF2B5EF4-FFF2-40B4-BE49-F238E27FC236}">
              <a16:creationId xmlns:a16="http://schemas.microsoft.com/office/drawing/2014/main" id="{8628D27B-77C8-462B-9192-46485DA0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692769" y="2271345"/>
          <a:ext cx="366347" cy="3663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266700</xdr:colOff>
      <xdr:row>1</xdr:row>
      <xdr:rowOff>142875</xdr:rowOff>
    </xdr:from>
    <xdr:to>
      <xdr:col>17</xdr:col>
      <xdr:colOff>28575</xdr:colOff>
      <xdr:row>9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Criterio 1">
              <a:extLst>
                <a:ext uri="{FF2B5EF4-FFF2-40B4-BE49-F238E27FC236}">
                  <a16:creationId xmlns:a16="http://schemas.microsoft.com/office/drawing/2014/main" id="{7F937D52-8CE6-4704-BD95-4F346AC8AE9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riteri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93513" y="333375"/>
              <a:ext cx="1825625" cy="1476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260350</xdr:colOff>
      <xdr:row>9</xdr:row>
      <xdr:rowOff>139700</xdr:rowOff>
    </xdr:from>
    <xdr:to>
      <xdr:col>17</xdr:col>
      <xdr:colOff>23812</xdr:colOff>
      <xdr:row>22</xdr:row>
      <xdr:rowOff>187325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Meses">
              <a:extLst>
                <a:ext uri="{FF2B5EF4-FFF2-40B4-BE49-F238E27FC236}">
                  <a16:creationId xmlns:a16="http://schemas.microsoft.com/office/drawing/2014/main" id="{7685D338-F435-42F4-987B-8BDE9BE597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87163" y="1854200"/>
              <a:ext cx="1827212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91787</xdr:colOff>
      <xdr:row>0</xdr:row>
      <xdr:rowOff>89189</xdr:rowOff>
    </xdr:from>
    <xdr:to>
      <xdr:col>16</xdr:col>
      <xdr:colOff>1920587</xdr:colOff>
      <xdr:row>8</xdr:row>
      <xdr:rowOff>8660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riterio">
              <a:extLst>
                <a:ext uri="{FF2B5EF4-FFF2-40B4-BE49-F238E27FC236}">
                  <a16:creationId xmlns:a16="http://schemas.microsoft.com/office/drawing/2014/main" id="{022B5421-EABB-436D-8D2A-CA74769DAC2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riteri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06151" y="89189"/>
              <a:ext cx="1828800" cy="144347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  <xdr:twoCellAnchor editAs="absolute">
    <xdr:from>
      <xdr:col>16</xdr:col>
      <xdr:colOff>2083378</xdr:colOff>
      <xdr:row>0</xdr:row>
      <xdr:rowOff>63210</xdr:rowOff>
    </xdr:from>
    <xdr:to>
      <xdr:col>18</xdr:col>
      <xdr:colOff>6928</xdr:colOff>
      <xdr:row>19</xdr:row>
      <xdr:rowOff>121226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6BBDD32A-3ECC-4571-A8D0-D3889BF0A8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3097742" y="63210"/>
              <a:ext cx="1828800" cy="367751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tabla. Las segmentaciones de tabla no se admiten en esta versión de Excel.
Si la forma se modificó en una versión anterior de Excel o si el libro se guardó en Excel 2007 o en una versión anterior, no se podrá usar la segmentación.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482.641429282405" createdVersion="7" refreshedVersion="7" minRefreshableVersion="3" recordCount="286" xr:uid="{34834B00-03D0-4570-A0AD-A0EF35B4056C}">
  <cacheSource type="worksheet">
    <worksheetSource name="Tabla1"/>
  </cacheSource>
  <cacheFields count="17">
    <cacheField name="Referencia" numFmtId="0">
      <sharedItems/>
    </cacheField>
    <cacheField name="Fecha" numFmtId="14">
      <sharedItems containsSemiMixedTypes="0" containsNonDate="0" containsDate="1" containsString="0" minDate="2021-01-24T00:00:00" maxDate="2022-01-01T00:00:00" count="52">
        <d v="2021-01-31T00:00:00"/>
        <d v="2021-01-30T00:00:00"/>
        <d v="2021-01-26T00:00:00"/>
        <d v="2021-01-25T00:00:00"/>
        <d v="2021-01-24T00:00:00"/>
        <d v="2021-02-24T00:00:00"/>
        <d v="2021-03-30T00:00:00"/>
        <d v="2021-03-26T00:00:00"/>
        <d v="2021-03-25T00:00:00"/>
        <d v="2021-03-24T00:00:00"/>
        <d v="2021-03-31T00:00:00"/>
        <d v="2021-04-30T00:00:00"/>
        <d v="2021-04-26T00:00:00"/>
        <d v="2021-04-25T00:00:00"/>
        <d v="2021-04-24T00:00:00"/>
        <d v="2021-05-31T00:00:00"/>
        <d v="2021-05-30T00:00:00"/>
        <d v="2021-05-26T00:00:00"/>
        <d v="2021-05-25T00:00:00"/>
        <d v="2021-05-24T00:00:00"/>
        <d v="2021-06-30T00:00:00"/>
        <d v="2021-06-26T00:00:00"/>
        <d v="2021-06-25T00:00:00"/>
        <d v="2021-06-24T00:00:00"/>
        <d v="2021-07-31T00:00:00"/>
        <d v="2021-07-30T00:00:00"/>
        <d v="2021-07-26T00:00:00"/>
        <d v="2021-07-25T00:00:00"/>
        <d v="2021-07-24T00:00:00"/>
        <d v="2021-08-31T00:00:00"/>
        <d v="2021-08-30T00:00:00"/>
        <d v="2021-08-26T00:00:00"/>
        <d v="2021-08-25T00:00:00"/>
        <d v="2021-08-24T00:00:00"/>
        <d v="2021-09-30T00:00:00"/>
        <d v="2021-09-26T00:00:00"/>
        <d v="2021-09-25T00:00:00"/>
        <d v="2021-09-24T00:00:00"/>
        <d v="2021-10-26T00:00:00"/>
        <d v="2021-10-25T00:00:00"/>
        <d v="2021-10-24T00:00:00"/>
        <d v="2021-10-31T00:00:00"/>
        <d v="2021-10-30T00:00:00"/>
        <d v="2021-11-30T00:00:00"/>
        <d v="2021-11-26T00:00:00"/>
        <d v="2021-11-25T00:00:00"/>
        <d v="2021-11-24T00:00:00"/>
        <d v="2021-12-31T00:00:00"/>
        <d v="2021-12-30T00:00:00"/>
        <d v="2021-12-26T00:00:00"/>
        <d v="2021-12-25T00:00:00"/>
        <d v="2021-12-24T00:00:00"/>
      </sharedItems>
      <fieldGroup par="16" base="1">
        <rangePr groupBy="days" startDate="2021-01-24T00:00:00" endDate="2022-01-01T00:00:00"/>
        <groupItems count="368">
          <s v="&lt;24/01/2021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2"/>
        </groupItems>
      </fieldGroup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unt="3">
        <s v="Cobrada"/>
        <s v="Parcialmente cobrada"/>
        <s v="Pendiente"/>
      </sharedItems>
    </cacheField>
    <cacheField name="Forma pago" numFmtId="0">
      <sharedItems/>
    </cacheField>
    <cacheField name="Cuenta bancaria" numFmtId="0">
      <sharedItems containsNonDate="0" containsString="0" containsBlank="1"/>
    </cacheField>
    <cacheField name="Tipo de vencimiento" numFmtId="0">
      <sharedItems/>
    </cacheField>
    <cacheField name="Total base" numFmtId="164">
      <sharedItems containsSemiMixedTypes="0" containsString="0" containsNumber="1" containsInteger="1" minValue="152" maxValue="14987"/>
    </cacheField>
    <cacheField name="Total importe" numFmtId="164">
      <sharedItems containsSemiMixedTypes="0" containsString="0" containsNumber="1" minValue="183.92" maxValue="18134.27"/>
    </cacheField>
    <cacheField name="Importe cobrado" numFmtId="164">
      <sharedItems containsSemiMixedTypes="0" containsString="0" containsNumber="1" minValue="0" maxValue="17989.07"/>
    </cacheField>
    <cacheField name="Importe restante" numFmtId="164">
      <sharedItems containsSemiMixedTypes="0" containsString="0" containsNumber="1" minValue="0" maxValue="16990.7595"/>
    </cacheField>
    <cacheField name="Mes" numFmtId="164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Criterio" numFmtId="164">
      <sharedItems count="4">
        <s v="Visitar al cliente"/>
        <s v="LLamar al ciente"/>
        <s v="OK"/>
        <s v="Mandar mail"/>
      </sharedItems>
    </cacheField>
    <cacheField name="Meses" numFmtId="0" databaseField="0">
      <fieldGroup base="1">
        <rangePr groupBy="months" startDate="2021-01-24T00:00:00" endDate="2022-01-01T00:00:00"/>
        <groupItems count="14">
          <s v="&lt;24/01/2021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2"/>
        </groupItems>
      </fieldGroup>
    </cacheField>
  </cacheFields>
  <extLst>
    <ext xmlns:x14="http://schemas.microsoft.com/office/spreadsheetml/2009/9/main" uri="{725AE2AE-9491-48be-B2B4-4EB974FC3084}">
      <x14:pivotCacheDefinition pivotCacheId="79310986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6">
  <r>
    <s v="FAC20210001"/>
    <x v="0"/>
    <x v="0"/>
    <m/>
    <m/>
    <m/>
    <x v="0"/>
    <s v="Transferencia bancaria"/>
    <m/>
    <s v="Al contado"/>
    <n v="4432"/>
    <n v="5362.72"/>
    <n v="2842.2416000000003"/>
    <n v="2520.4784"/>
    <x v="0"/>
    <x v="0"/>
  </r>
  <r>
    <s v="FAC20210002"/>
    <x v="0"/>
    <x v="1"/>
    <m/>
    <m/>
    <m/>
    <x v="1"/>
    <s v="Transferencia bancaria"/>
    <m/>
    <s v="Al contado"/>
    <n v="1045"/>
    <n v="1264.45"/>
    <n v="493.13550000000004"/>
    <n v="771.31449999999995"/>
    <x v="0"/>
    <x v="1"/>
  </r>
  <r>
    <s v="FAC20210003"/>
    <x v="0"/>
    <x v="2"/>
    <m/>
    <m/>
    <m/>
    <x v="2"/>
    <s v="Transferencia bancaria"/>
    <m/>
    <s v="Al contado"/>
    <n v="1473"/>
    <n v="1782.33"/>
    <n v="1782.33"/>
    <n v="0"/>
    <x v="0"/>
    <x v="2"/>
  </r>
  <r>
    <s v="FAC20210004"/>
    <x v="0"/>
    <x v="3"/>
    <m/>
    <m/>
    <m/>
    <x v="2"/>
    <s v="Transferencia bancaria"/>
    <m/>
    <s v="Al contado"/>
    <n v="1947"/>
    <n v="2355.87"/>
    <n v="1060.1415"/>
    <n v="1295.7284999999999"/>
    <x v="0"/>
    <x v="0"/>
  </r>
  <r>
    <s v="FAC20210005"/>
    <x v="0"/>
    <x v="4"/>
    <m/>
    <m/>
    <m/>
    <x v="1"/>
    <s v="Transferencia bancaria"/>
    <m/>
    <s v="Al contado"/>
    <n v="9963"/>
    <n v="12055.23"/>
    <n v="9282.5270999999993"/>
    <n v="2772.7029000000002"/>
    <x v="0"/>
    <x v="0"/>
  </r>
  <r>
    <s v="FAC20210006"/>
    <x v="0"/>
    <x v="5"/>
    <m/>
    <m/>
    <m/>
    <x v="0"/>
    <s v="Transferencia bancaria"/>
    <m/>
    <s v="Al contado"/>
    <n v="12357"/>
    <n v="14951.97"/>
    <n v="4186.5515999999998"/>
    <n v="10765.418399999999"/>
    <x v="0"/>
    <x v="0"/>
  </r>
  <r>
    <s v="FAC20210007"/>
    <x v="1"/>
    <x v="6"/>
    <m/>
    <m/>
    <m/>
    <x v="2"/>
    <s v="Transferencia bancaria"/>
    <m/>
    <s v="Al contado"/>
    <n v="6203"/>
    <n v="7505.63"/>
    <n v="5854.3914000000004"/>
    <n v="1651.2385999999997"/>
    <x v="0"/>
    <x v="0"/>
  </r>
  <r>
    <s v="FAC20210008"/>
    <x v="2"/>
    <x v="7"/>
    <m/>
    <m/>
    <m/>
    <x v="0"/>
    <s v="Transferencia bancaria"/>
    <m/>
    <s v="Al contado"/>
    <n v="14205"/>
    <n v="17188.05"/>
    <n v="17188.05"/>
    <n v="0"/>
    <x v="0"/>
    <x v="2"/>
  </r>
  <r>
    <s v="FAC20210009"/>
    <x v="3"/>
    <x v="8"/>
    <m/>
    <m/>
    <m/>
    <x v="2"/>
    <s v="Transferencia bancaria"/>
    <m/>
    <s v="Al contado"/>
    <n v="14766"/>
    <n v="17866.86"/>
    <n v="17866.86"/>
    <n v="0"/>
    <x v="0"/>
    <x v="2"/>
  </r>
  <r>
    <s v="FAC20210010"/>
    <x v="3"/>
    <x v="9"/>
    <m/>
    <m/>
    <m/>
    <x v="2"/>
    <s v="Transferencia bancaria"/>
    <m/>
    <s v="Al contado"/>
    <n v="10403"/>
    <n v="12587.63"/>
    <n v="7804.3305999999993"/>
    <n v="4783.2993999999999"/>
    <x v="0"/>
    <x v="0"/>
  </r>
  <r>
    <s v="FAC20210011"/>
    <x v="3"/>
    <x v="10"/>
    <m/>
    <m/>
    <m/>
    <x v="2"/>
    <s v="Transferencia bancaria"/>
    <m/>
    <s v="Al contado"/>
    <n v="783"/>
    <n v="947.43"/>
    <n v="852.68700000000001"/>
    <n v="94.742999999999938"/>
    <x v="0"/>
    <x v="3"/>
  </r>
  <r>
    <s v="FAC20210012"/>
    <x v="3"/>
    <x v="11"/>
    <m/>
    <m/>
    <m/>
    <x v="2"/>
    <s v="Transferencia bancaria"/>
    <m/>
    <s v="Al contado"/>
    <n v="8384"/>
    <n v="10144.64"/>
    <n v="10144.64"/>
    <n v="0"/>
    <x v="0"/>
    <x v="2"/>
  </r>
  <r>
    <s v="FAC20210013"/>
    <x v="3"/>
    <x v="12"/>
    <m/>
    <m/>
    <m/>
    <x v="2"/>
    <s v="Transferencia bancaria"/>
    <m/>
    <s v="Al contado"/>
    <n v="1242"/>
    <n v="1502.82"/>
    <n v="135.25379999999998"/>
    <n v="1367.5662"/>
    <x v="0"/>
    <x v="0"/>
  </r>
  <r>
    <s v="FAC20210014"/>
    <x v="1"/>
    <x v="13"/>
    <m/>
    <m/>
    <m/>
    <x v="0"/>
    <s v="Transferencia bancaria"/>
    <m/>
    <s v="Al contado"/>
    <n v="9770"/>
    <n v="11821.699999999999"/>
    <n v="6856.5859999999993"/>
    <n v="4965.1139999999996"/>
    <x v="0"/>
    <x v="0"/>
  </r>
  <r>
    <s v="FAC20210015"/>
    <x v="1"/>
    <x v="14"/>
    <m/>
    <m/>
    <m/>
    <x v="1"/>
    <s v="Transferencia bancaria"/>
    <m/>
    <s v="Al contado"/>
    <n v="4939"/>
    <n v="5976.19"/>
    <n v="657.3809"/>
    <n v="5318.8090999999995"/>
    <x v="0"/>
    <x v="0"/>
  </r>
  <r>
    <s v="FAC20210016"/>
    <x v="1"/>
    <x v="15"/>
    <m/>
    <m/>
    <m/>
    <x v="2"/>
    <s v="Transferencia bancaria"/>
    <m/>
    <s v="Al contado"/>
    <n v="10255"/>
    <n v="12408.55"/>
    <n v="12408.55"/>
    <n v="0"/>
    <x v="0"/>
    <x v="2"/>
  </r>
  <r>
    <s v="FAC20210017"/>
    <x v="1"/>
    <x v="16"/>
    <m/>
    <m/>
    <m/>
    <x v="2"/>
    <s v="Transferencia bancaria"/>
    <m/>
    <s v="Al contado"/>
    <n v="2999"/>
    <n v="3628.79"/>
    <n v="3519.9263000000001"/>
    <n v="108.86369999999988"/>
    <x v="0"/>
    <x v="3"/>
  </r>
  <r>
    <s v="FAC20210018"/>
    <x v="1"/>
    <x v="17"/>
    <m/>
    <m/>
    <m/>
    <x v="1"/>
    <s v="Transferencia bancaria"/>
    <m/>
    <s v="Al contado"/>
    <n v="11217"/>
    <n v="13572.57"/>
    <n v="12893.941499999999"/>
    <n v="678.62850000000071"/>
    <x v="0"/>
    <x v="1"/>
  </r>
  <r>
    <s v="FAC20210019"/>
    <x v="1"/>
    <x v="18"/>
    <m/>
    <m/>
    <m/>
    <x v="0"/>
    <s v="Transferencia bancaria"/>
    <m/>
    <s v="Al contado"/>
    <n v="7287"/>
    <n v="8817.27"/>
    <n v="8817.27"/>
    <n v="0"/>
    <x v="0"/>
    <x v="2"/>
  </r>
  <r>
    <s v="FAC20210020"/>
    <x v="1"/>
    <x v="19"/>
    <m/>
    <m/>
    <m/>
    <x v="2"/>
    <s v="Transferencia bancaria"/>
    <m/>
    <s v="Al contado"/>
    <n v="9076"/>
    <n v="10981.96"/>
    <n v="9993.5835999999981"/>
    <n v="988.37640000000101"/>
    <x v="0"/>
    <x v="1"/>
  </r>
  <r>
    <s v="FAC20210021"/>
    <x v="2"/>
    <x v="20"/>
    <m/>
    <m/>
    <m/>
    <x v="0"/>
    <s v="Transferencia bancaria"/>
    <m/>
    <s v="Al contado"/>
    <n v="4523"/>
    <n v="5472.83"/>
    <n v="4487.7205999999996"/>
    <n v="985.10940000000028"/>
    <x v="0"/>
    <x v="1"/>
  </r>
  <r>
    <s v="FAC20210022"/>
    <x v="3"/>
    <x v="21"/>
    <m/>
    <m/>
    <m/>
    <x v="2"/>
    <s v="Transferencia bancaria"/>
    <m/>
    <s v="Al contado"/>
    <n v="11560"/>
    <n v="13987.6"/>
    <n v="3916.5279999999998"/>
    <n v="10071.072"/>
    <x v="0"/>
    <x v="0"/>
  </r>
  <r>
    <s v="FAC20210023"/>
    <x v="3"/>
    <x v="22"/>
    <m/>
    <m/>
    <m/>
    <x v="2"/>
    <s v="Transferencia bancaria"/>
    <m/>
    <s v="Al contado"/>
    <n v="5032"/>
    <n v="6088.72"/>
    <n v="6088.72"/>
    <n v="0"/>
    <x v="0"/>
    <x v="2"/>
  </r>
  <r>
    <s v="FAC20210024"/>
    <x v="3"/>
    <x v="23"/>
    <m/>
    <m/>
    <m/>
    <x v="2"/>
    <s v="Transferencia bancaria"/>
    <m/>
    <s v="Al contado"/>
    <n v="5308"/>
    <n v="6422.6799999999994"/>
    <n v="6422.6799999999994"/>
    <n v="0"/>
    <x v="0"/>
    <x v="2"/>
  </r>
  <r>
    <s v="FAC20210025"/>
    <x v="3"/>
    <x v="24"/>
    <m/>
    <m/>
    <m/>
    <x v="2"/>
    <s v="Transferencia bancaria"/>
    <m/>
    <s v="Al contado"/>
    <n v="3943"/>
    <n v="4771.03"/>
    <n v="4771.03"/>
    <n v="0"/>
    <x v="0"/>
    <x v="2"/>
  </r>
  <r>
    <s v="FAC20210026"/>
    <x v="4"/>
    <x v="25"/>
    <m/>
    <m/>
    <m/>
    <x v="2"/>
    <s v="Transferencia bancaria"/>
    <m/>
    <s v="Al contado"/>
    <n v="9914"/>
    <n v="11995.94"/>
    <n v="11995.94"/>
    <n v="0"/>
    <x v="0"/>
    <x v="2"/>
  </r>
  <r>
    <s v="FAC20210027"/>
    <x v="0"/>
    <x v="26"/>
    <m/>
    <m/>
    <m/>
    <x v="0"/>
    <s v="Transferencia bancaria"/>
    <m/>
    <s v="Al contado"/>
    <n v="8185"/>
    <n v="9903.85"/>
    <n v="9309.6190000000006"/>
    <n v="594.23099999999977"/>
    <x v="0"/>
    <x v="1"/>
  </r>
  <r>
    <s v="FAC20210028"/>
    <x v="0"/>
    <x v="27"/>
    <m/>
    <m/>
    <m/>
    <x v="1"/>
    <s v="Transferencia bancaria"/>
    <m/>
    <s v="Al contado"/>
    <n v="7671"/>
    <n v="9281.91"/>
    <n v="4548.1358999999993"/>
    <n v="4733.7741000000005"/>
    <x v="0"/>
    <x v="0"/>
  </r>
  <r>
    <s v="FAC20210029"/>
    <x v="0"/>
    <x v="28"/>
    <m/>
    <m/>
    <m/>
    <x v="2"/>
    <s v="Transferencia bancaria"/>
    <m/>
    <s v="Al contado"/>
    <n v="7911"/>
    <n v="9572.31"/>
    <n v="2775.9699000000001"/>
    <n v="6796.3400999999994"/>
    <x v="0"/>
    <x v="0"/>
  </r>
  <r>
    <s v="FAC20210030"/>
    <x v="0"/>
    <x v="29"/>
    <m/>
    <m/>
    <m/>
    <x v="2"/>
    <s v="Transferencia bancaria"/>
    <m/>
    <s v="Al contado"/>
    <n v="4460"/>
    <n v="5396.5999999999995"/>
    <n v="5396.5999999999995"/>
    <n v="0"/>
    <x v="0"/>
    <x v="2"/>
  </r>
  <r>
    <s v="FAC20210031"/>
    <x v="0"/>
    <x v="30"/>
    <m/>
    <m/>
    <m/>
    <x v="1"/>
    <s v="Transferencia bancaria"/>
    <m/>
    <s v="Al contado"/>
    <n v="4655"/>
    <n v="5632.55"/>
    <n v="3999.1104999999998"/>
    <n v="1633.4395000000004"/>
    <x v="0"/>
    <x v="0"/>
  </r>
  <r>
    <s v="FAC20210032"/>
    <x v="0"/>
    <x v="31"/>
    <m/>
    <m/>
    <m/>
    <x v="0"/>
    <s v="Transferencia bancaria"/>
    <m/>
    <s v="Al contado"/>
    <n v="14379"/>
    <n v="17398.59"/>
    <n v="9917.1962999999996"/>
    <n v="7481.3937000000005"/>
    <x v="0"/>
    <x v="0"/>
  </r>
  <r>
    <s v="FAC20210033"/>
    <x v="1"/>
    <x v="32"/>
    <m/>
    <m/>
    <m/>
    <x v="2"/>
    <s v="Transferencia bancaria"/>
    <m/>
    <s v="Al contado"/>
    <n v="1763"/>
    <n v="2133.23"/>
    <n v="2133.23"/>
    <n v="0"/>
    <x v="0"/>
    <x v="2"/>
  </r>
  <r>
    <s v="FAC20210034"/>
    <x v="2"/>
    <x v="33"/>
    <m/>
    <m/>
    <m/>
    <x v="0"/>
    <s v="Transferencia bancaria"/>
    <m/>
    <s v="Al contado"/>
    <n v="302"/>
    <n v="365.42"/>
    <n v="233.86880000000002"/>
    <n v="131.55119999999999"/>
    <x v="0"/>
    <x v="3"/>
  </r>
  <r>
    <s v="FAC20210035"/>
    <x v="3"/>
    <x v="34"/>
    <m/>
    <m/>
    <m/>
    <x v="2"/>
    <s v="Transferencia bancaria"/>
    <m/>
    <s v="Al contado"/>
    <n v="2825"/>
    <n v="3418.25"/>
    <n v="2700.4175"/>
    <n v="717.83249999999998"/>
    <x v="0"/>
    <x v="1"/>
  </r>
  <r>
    <s v="FAC20210036"/>
    <x v="3"/>
    <x v="35"/>
    <m/>
    <m/>
    <m/>
    <x v="2"/>
    <s v="Transferencia bancaria"/>
    <m/>
    <s v="Al contado"/>
    <n v="5623"/>
    <n v="6803.83"/>
    <n v="2721.5320000000002"/>
    <n v="4082.2979999999998"/>
    <x v="0"/>
    <x v="0"/>
  </r>
  <r>
    <s v="FAC20210037"/>
    <x v="3"/>
    <x v="36"/>
    <m/>
    <m/>
    <m/>
    <x v="2"/>
    <s v="Transferencia bancaria"/>
    <m/>
    <s v="Al contado"/>
    <n v="152"/>
    <n v="183.92"/>
    <n v="7.3567999999999998"/>
    <n v="176.56319999999999"/>
    <x v="0"/>
    <x v="3"/>
  </r>
  <r>
    <s v="FAC20210038"/>
    <x v="3"/>
    <x v="37"/>
    <m/>
    <m/>
    <m/>
    <x v="2"/>
    <s v="Transferencia bancaria"/>
    <m/>
    <s v="Al contado"/>
    <n v="6457"/>
    <n v="7812.9699999999993"/>
    <n v="7500.4511999999986"/>
    <n v="312.51880000000074"/>
    <x v="0"/>
    <x v="3"/>
  </r>
  <r>
    <s v="FAC20210039"/>
    <x v="4"/>
    <x v="38"/>
    <m/>
    <m/>
    <m/>
    <x v="2"/>
    <s v="Transferencia bancaria"/>
    <m/>
    <s v="Al contado"/>
    <n v="1670"/>
    <n v="2020.7"/>
    <n v="2020.7"/>
    <n v="0"/>
    <x v="0"/>
    <x v="2"/>
  </r>
  <r>
    <s v="FAC20210040"/>
    <x v="1"/>
    <x v="39"/>
    <m/>
    <m/>
    <m/>
    <x v="0"/>
    <s v="Transferencia bancaria"/>
    <m/>
    <s v="Al contado"/>
    <n v="7178"/>
    <n v="8685.3799999999992"/>
    <n v="7729.9881999999998"/>
    <n v="955.39179999999942"/>
    <x v="0"/>
    <x v="1"/>
  </r>
  <r>
    <s v="FAC20210041"/>
    <x v="1"/>
    <x v="40"/>
    <m/>
    <m/>
    <m/>
    <x v="1"/>
    <s v="Transferencia bancaria"/>
    <m/>
    <s v="Al contado"/>
    <n v="6576"/>
    <n v="7956.96"/>
    <n v="397.84800000000001"/>
    <n v="7559.1120000000001"/>
    <x v="0"/>
    <x v="0"/>
  </r>
  <r>
    <s v="FAC20210042"/>
    <x v="1"/>
    <x v="41"/>
    <m/>
    <m/>
    <m/>
    <x v="2"/>
    <s v="Transferencia bancaria"/>
    <m/>
    <s v="Al contado"/>
    <n v="6014"/>
    <n v="7276.94"/>
    <n v="2910.7759999999998"/>
    <n v="4366.1639999999998"/>
    <x v="0"/>
    <x v="0"/>
  </r>
  <r>
    <s v="FAC20210043"/>
    <x v="1"/>
    <x v="42"/>
    <m/>
    <m/>
    <m/>
    <x v="2"/>
    <s v="Transferencia bancaria"/>
    <m/>
    <s v="Al contado"/>
    <n v="6979"/>
    <n v="8444.59"/>
    <n v="3124.4983000000002"/>
    <n v="5320.0916999999999"/>
    <x v="0"/>
    <x v="0"/>
  </r>
  <r>
    <s v="FAC20210044"/>
    <x v="1"/>
    <x v="43"/>
    <m/>
    <m/>
    <m/>
    <x v="1"/>
    <s v="Transferencia bancaria"/>
    <m/>
    <s v="Al contado"/>
    <n v="13327"/>
    <n v="16125.67"/>
    <n v="16125.67"/>
    <n v="0"/>
    <x v="0"/>
    <x v="2"/>
  </r>
  <r>
    <s v="FAC20210045"/>
    <x v="1"/>
    <x v="44"/>
    <m/>
    <m/>
    <m/>
    <x v="0"/>
    <s v="Transferencia bancaria"/>
    <m/>
    <s v="Al contado"/>
    <n v="665"/>
    <n v="804.65"/>
    <n v="611.53399999999999"/>
    <n v="193.11599999999999"/>
    <x v="0"/>
    <x v="3"/>
  </r>
  <r>
    <s v="FAC20210046"/>
    <x v="1"/>
    <x v="45"/>
    <m/>
    <m/>
    <m/>
    <x v="2"/>
    <s v="Transferencia bancaria"/>
    <m/>
    <s v="Al contado"/>
    <n v="5598"/>
    <n v="6773.58"/>
    <n v="6773.58"/>
    <n v="0"/>
    <x v="0"/>
    <x v="2"/>
  </r>
  <r>
    <s v="FAC20210047"/>
    <x v="2"/>
    <x v="46"/>
    <m/>
    <m/>
    <m/>
    <x v="0"/>
    <s v="Transferencia bancaria"/>
    <m/>
    <s v="Al contado"/>
    <n v="9390"/>
    <n v="11361.9"/>
    <n v="11361.9"/>
    <n v="0"/>
    <x v="0"/>
    <x v="2"/>
  </r>
  <r>
    <s v="FAC20210048"/>
    <x v="3"/>
    <x v="47"/>
    <m/>
    <m/>
    <m/>
    <x v="2"/>
    <s v="Transferencia bancaria"/>
    <m/>
    <s v="Al contado"/>
    <n v="7842"/>
    <n v="9488.82"/>
    <n v="9488.82"/>
    <n v="0"/>
    <x v="0"/>
    <x v="2"/>
  </r>
  <r>
    <s v="FAC20210049"/>
    <x v="3"/>
    <x v="48"/>
    <m/>
    <m/>
    <m/>
    <x v="2"/>
    <s v="Transferencia bancaria"/>
    <m/>
    <s v="Al contado"/>
    <n v="8747"/>
    <n v="10583.869999999999"/>
    <n v="10583.869999999999"/>
    <n v="0"/>
    <x v="0"/>
    <x v="2"/>
  </r>
  <r>
    <s v="FAC20210050"/>
    <x v="3"/>
    <x v="49"/>
    <m/>
    <m/>
    <m/>
    <x v="2"/>
    <s v="Transferencia bancaria"/>
    <m/>
    <s v="Al contado"/>
    <n v="9075"/>
    <n v="10980.75"/>
    <n v="6478.6424999999999"/>
    <n v="4502.1075000000001"/>
    <x v="0"/>
    <x v="0"/>
  </r>
  <r>
    <s v="FAC20210051"/>
    <x v="3"/>
    <x v="50"/>
    <m/>
    <m/>
    <m/>
    <x v="2"/>
    <s v="Transferencia bancaria"/>
    <m/>
    <s v="Al contado"/>
    <n v="4758"/>
    <n v="5757.1799999999994"/>
    <n v="1266.5796"/>
    <n v="4490.6003999999994"/>
    <x v="0"/>
    <x v="0"/>
  </r>
  <r>
    <s v="FAC20210052"/>
    <x v="5"/>
    <x v="0"/>
    <m/>
    <m/>
    <m/>
    <x v="2"/>
    <s v="Transferencia bancaria"/>
    <m/>
    <s v="Al contado"/>
    <n v="12487"/>
    <n v="15109.27"/>
    <n v="15109.27"/>
    <n v="0"/>
    <x v="1"/>
    <x v="2"/>
  </r>
  <r>
    <s v="FAC20210053"/>
    <x v="5"/>
    <x v="1"/>
    <m/>
    <m/>
    <m/>
    <x v="0"/>
    <s v="Transferencia bancaria"/>
    <m/>
    <s v="Al contado"/>
    <n v="8985"/>
    <n v="10871.85"/>
    <n v="9023.6355000000003"/>
    <n v="1848.2145"/>
    <x v="1"/>
    <x v="0"/>
  </r>
  <r>
    <s v="FAC20210054"/>
    <x v="5"/>
    <x v="2"/>
    <m/>
    <m/>
    <m/>
    <x v="1"/>
    <s v="Transferencia bancaria"/>
    <m/>
    <s v="Al contado"/>
    <n v="12443"/>
    <n v="15056.029999999999"/>
    <n v="6172.9722999999994"/>
    <n v="8883.0576999999994"/>
    <x v="1"/>
    <x v="0"/>
  </r>
  <r>
    <s v="FAC20210055"/>
    <x v="5"/>
    <x v="3"/>
    <m/>
    <m/>
    <m/>
    <x v="2"/>
    <s v="Transferencia bancaria"/>
    <m/>
    <s v="Al contado"/>
    <n v="2446"/>
    <n v="2959.66"/>
    <n v="1124.6707999999999"/>
    <n v="1834.9892"/>
    <x v="1"/>
    <x v="0"/>
  </r>
  <r>
    <s v="FAC20210056"/>
    <x v="5"/>
    <x v="4"/>
    <m/>
    <m/>
    <m/>
    <x v="2"/>
    <s v="Transferencia bancaria"/>
    <m/>
    <s v="Al contado"/>
    <n v="8221"/>
    <n v="9947.41"/>
    <n v="5570.5495999999994"/>
    <n v="4376.8604000000005"/>
    <x v="1"/>
    <x v="0"/>
  </r>
  <r>
    <s v="FAC20210057"/>
    <x v="5"/>
    <x v="5"/>
    <m/>
    <m/>
    <m/>
    <x v="1"/>
    <s v="Transferencia bancaria"/>
    <m/>
    <s v="Al contado"/>
    <n v="2523"/>
    <n v="3052.83"/>
    <n v="1740.1131"/>
    <n v="1312.7168999999999"/>
    <x v="1"/>
    <x v="0"/>
  </r>
  <r>
    <s v="FAC20210058"/>
    <x v="5"/>
    <x v="6"/>
    <m/>
    <m/>
    <m/>
    <x v="0"/>
    <s v="Transferencia bancaria"/>
    <m/>
    <s v="Al contado"/>
    <n v="10564"/>
    <n v="12782.44"/>
    <n v="10225.952000000001"/>
    <n v="2556.4879999999994"/>
    <x v="1"/>
    <x v="0"/>
  </r>
  <r>
    <s v="FAC20210059"/>
    <x v="5"/>
    <x v="7"/>
    <m/>
    <m/>
    <m/>
    <x v="2"/>
    <s v="Transferencia bancaria"/>
    <m/>
    <s v="Al contado"/>
    <n v="12844"/>
    <n v="15541.24"/>
    <n v="15075.0028"/>
    <n v="466.23719999999958"/>
    <x v="1"/>
    <x v="3"/>
  </r>
  <r>
    <s v="FAC20210060"/>
    <x v="5"/>
    <x v="8"/>
    <m/>
    <m/>
    <m/>
    <x v="0"/>
    <s v="Transferencia bancaria"/>
    <m/>
    <s v="Al contado"/>
    <n v="10716"/>
    <n v="12966.359999999999"/>
    <n v="12966.359999999999"/>
    <n v="0"/>
    <x v="1"/>
    <x v="2"/>
  </r>
  <r>
    <s v="FAC20210061"/>
    <x v="5"/>
    <x v="9"/>
    <m/>
    <m/>
    <m/>
    <x v="2"/>
    <s v="Transferencia bancaria"/>
    <m/>
    <s v="Al contado"/>
    <n v="12347"/>
    <n v="14939.869999999999"/>
    <n v="3734.9675000000002"/>
    <n v="11204.902499999998"/>
    <x v="1"/>
    <x v="0"/>
  </r>
  <r>
    <s v="FAC20210062"/>
    <x v="5"/>
    <x v="10"/>
    <m/>
    <m/>
    <m/>
    <x v="2"/>
    <s v="Transferencia bancaria"/>
    <m/>
    <s v="Al contado"/>
    <n v="6328"/>
    <n v="7656.88"/>
    <n v="7656.88"/>
    <n v="0"/>
    <x v="1"/>
    <x v="2"/>
  </r>
  <r>
    <s v="FAC20210063"/>
    <x v="5"/>
    <x v="11"/>
    <m/>
    <m/>
    <m/>
    <x v="2"/>
    <s v="Transferencia bancaria"/>
    <m/>
    <s v="Al contado"/>
    <n v="856"/>
    <n v="1035.76"/>
    <n v="580.02559999999994"/>
    <n v="455.73440000000005"/>
    <x v="1"/>
    <x v="3"/>
  </r>
  <r>
    <s v="FAC20210064"/>
    <x v="5"/>
    <x v="12"/>
    <m/>
    <m/>
    <m/>
    <x v="2"/>
    <s v="Transferencia bancaria"/>
    <m/>
    <s v="Al contado"/>
    <n v="1801"/>
    <n v="2179.21"/>
    <n v="283.29730000000001"/>
    <n v="1895.9127000000001"/>
    <x v="1"/>
    <x v="0"/>
  </r>
  <r>
    <s v="FAC20210065"/>
    <x v="5"/>
    <x v="13"/>
    <m/>
    <m/>
    <m/>
    <x v="2"/>
    <s v="Transferencia bancaria"/>
    <m/>
    <s v="Al contado"/>
    <n v="621"/>
    <n v="751.41"/>
    <n v="676.26899999999989"/>
    <n v="75.141000000000076"/>
    <x v="1"/>
    <x v="3"/>
  </r>
  <r>
    <s v="FAC20210066"/>
    <x v="5"/>
    <x v="14"/>
    <m/>
    <m/>
    <m/>
    <x v="0"/>
    <s v="Transferencia bancaria"/>
    <m/>
    <s v="Al contado"/>
    <n v="682"/>
    <n v="825.22"/>
    <n v="561.14959999999996"/>
    <n v="264.07040000000006"/>
    <x v="1"/>
    <x v="3"/>
  </r>
  <r>
    <s v="FAC20210067"/>
    <x v="5"/>
    <x v="15"/>
    <m/>
    <m/>
    <m/>
    <x v="1"/>
    <s v="Transferencia bancaria"/>
    <m/>
    <s v="Al contado"/>
    <n v="8213"/>
    <n v="9937.73"/>
    <n v="9341.4662000000008"/>
    <n v="596.26379999999881"/>
    <x v="1"/>
    <x v="1"/>
  </r>
  <r>
    <s v="FAC20210068"/>
    <x v="5"/>
    <x v="16"/>
    <m/>
    <m/>
    <m/>
    <x v="2"/>
    <s v="Transferencia bancaria"/>
    <m/>
    <s v="Al contado"/>
    <n v="1909"/>
    <n v="2309.89"/>
    <n v="947.05489999999986"/>
    <n v="1362.8351"/>
    <x v="1"/>
    <x v="0"/>
  </r>
  <r>
    <s v="FAC20210069"/>
    <x v="5"/>
    <x v="17"/>
    <m/>
    <m/>
    <m/>
    <x v="2"/>
    <s v="Transferencia bancaria"/>
    <m/>
    <s v="Al contado"/>
    <n v="7122"/>
    <n v="8617.619999999999"/>
    <n v="8617.619999999999"/>
    <n v="0"/>
    <x v="1"/>
    <x v="2"/>
  </r>
  <r>
    <s v="FAC20210070"/>
    <x v="5"/>
    <x v="18"/>
    <m/>
    <m/>
    <m/>
    <x v="1"/>
    <s v="Transferencia bancaria"/>
    <m/>
    <s v="Al contado"/>
    <n v="4988"/>
    <n v="6035.48"/>
    <n v="6035.48"/>
    <n v="0"/>
    <x v="1"/>
    <x v="2"/>
  </r>
  <r>
    <s v="FAC20210071"/>
    <x v="5"/>
    <x v="19"/>
    <m/>
    <m/>
    <m/>
    <x v="0"/>
    <s v="Transferencia bancaria"/>
    <m/>
    <s v="Al contado"/>
    <n v="4829"/>
    <n v="5843.09"/>
    <n v="3096.8377"/>
    <n v="2746.2523000000001"/>
    <x v="1"/>
    <x v="0"/>
  </r>
  <r>
    <s v="FAC20210072"/>
    <x v="5"/>
    <x v="20"/>
    <m/>
    <m/>
    <m/>
    <x v="2"/>
    <s v="Transferencia bancaria"/>
    <m/>
    <s v="Al contado"/>
    <n v="6864"/>
    <n v="8305.44"/>
    <n v="8305.44"/>
    <n v="0"/>
    <x v="1"/>
    <x v="2"/>
  </r>
  <r>
    <s v="FAC20210073"/>
    <x v="5"/>
    <x v="21"/>
    <m/>
    <m/>
    <m/>
    <x v="0"/>
    <s v="Transferencia bancaria"/>
    <m/>
    <s v="Al contado"/>
    <n v="7050"/>
    <n v="8530.5"/>
    <n v="4947.6899999999996"/>
    <n v="3582.8100000000004"/>
    <x v="1"/>
    <x v="0"/>
  </r>
  <r>
    <s v="FAC20210074"/>
    <x v="5"/>
    <x v="22"/>
    <m/>
    <m/>
    <m/>
    <x v="2"/>
    <s v="Transferencia bancaria"/>
    <m/>
    <s v="Al contado"/>
    <n v="574"/>
    <n v="694.54"/>
    <n v="201.41659999999999"/>
    <n v="493.12339999999995"/>
    <x v="1"/>
    <x v="3"/>
  </r>
  <r>
    <s v="FAC20210075"/>
    <x v="5"/>
    <x v="23"/>
    <m/>
    <m/>
    <m/>
    <x v="2"/>
    <s v="Transferencia bancaria"/>
    <m/>
    <s v="Al contado"/>
    <n v="9675"/>
    <n v="11706.75"/>
    <n v="3629.0925000000002"/>
    <n v="8077.6574999999993"/>
    <x v="1"/>
    <x v="0"/>
  </r>
  <r>
    <s v="FAC20210076"/>
    <x v="5"/>
    <x v="24"/>
    <m/>
    <m/>
    <m/>
    <x v="2"/>
    <s v="Transferencia bancaria"/>
    <m/>
    <s v="Al contado"/>
    <n v="6097"/>
    <n v="7377.37"/>
    <n v="6565.8592999999992"/>
    <n v="811.51070000000072"/>
    <x v="1"/>
    <x v="1"/>
  </r>
  <r>
    <s v="FAC20210077"/>
    <x v="5"/>
    <x v="25"/>
    <m/>
    <m/>
    <m/>
    <x v="2"/>
    <s v="Transferencia bancaria"/>
    <m/>
    <s v="Al contado"/>
    <n v="10983"/>
    <n v="13289.43"/>
    <n v="2126.3088000000002"/>
    <n v="11163.1212"/>
    <x v="1"/>
    <x v="0"/>
  </r>
  <r>
    <s v="FAC20210078"/>
    <x v="5"/>
    <x v="26"/>
    <m/>
    <m/>
    <m/>
    <x v="2"/>
    <s v="Transferencia bancaria"/>
    <m/>
    <s v="Al contado"/>
    <n v="927"/>
    <n v="1121.67"/>
    <n v="1121.67"/>
    <n v="0"/>
    <x v="1"/>
    <x v="2"/>
  </r>
  <r>
    <s v="FAC20210079"/>
    <x v="5"/>
    <x v="27"/>
    <m/>
    <m/>
    <m/>
    <x v="0"/>
    <s v="Transferencia bancaria"/>
    <m/>
    <s v="Al contado"/>
    <n v="12811"/>
    <n v="15501.31"/>
    <n v="13641.1528"/>
    <n v="1860.1571999999996"/>
    <x v="1"/>
    <x v="0"/>
  </r>
  <r>
    <s v="FAC20210080"/>
    <x v="5"/>
    <x v="28"/>
    <m/>
    <m/>
    <m/>
    <x v="1"/>
    <s v="Transferencia bancaria"/>
    <m/>
    <s v="Al contado"/>
    <n v="9107"/>
    <n v="11019.47"/>
    <n v="11019.47"/>
    <n v="0"/>
    <x v="1"/>
    <x v="2"/>
  </r>
  <r>
    <s v="FAC20210081"/>
    <x v="5"/>
    <x v="29"/>
    <m/>
    <m/>
    <m/>
    <x v="2"/>
    <s v="Transferencia bancaria"/>
    <m/>
    <s v="Al contado"/>
    <n v="365"/>
    <n v="441.65"/>
    <n v="256.15699999999998"/>
    <n v="185.49299999999999"/>
    <x v="1"/>
    <x v="3"/>
  </r>
  <r>
    <s v="FAC20210082"/>
    <x v="5"/>
    <x v="30"/>
    <m/>
    <m/>
    <m/>
    <x v="2"/>
    <s v="Transferencia bancaria"/>
    <m/>
    <s v="Al contado"/>
    <n v="12589"/>
    <n v="15232.689999999999"/>
    <n v="4874.4607999999998"/>
    <n v="10358.229199999998"/>
    <x v="1"/>
    <x v="0"/>
  </r>
  <r>
    <s v="FAC20210083"/>
    <x v="5"/>
    <x v="31"/>
    <m/>
    <m/>
    <m/>
    <x v="1"/>
    <s v="Transferencia bancaria"/>
    <m/>
    <s v="Al contado"/>
    <n v="6469"/>
    <n v="7827.49"/>
    <n v="939.29880000000003"/>
    <n v="6888.1911999999993"/>
    <x v="1"/>
    <x v="0"/>
  </r>
  <r>
    <s v="FAC20210084"/>
    <x v="5"/>
    <x v="32"/>
    <m/>
    <m/>
    <m/>
    <x v="0"/>
    <s v="Transferencia bancaria"/>
    <m/>
    <s v="Al contado"/>
    <n v="2316"/>
    <n v="2802.36"/>
    <n v="1653.3924000000002"/>
    <n v="1148.9675999999999"/>
    <x v="1"/>
    <x v="0"/>
  </r>
  <r>
    <s v="FAC20210085"/>
    <x v="6"/>
    <x v="0"/>
    <m/>
    <m/>
    <m/>
    <x v="2"/>
    <s v="Transferencia bancaria"/>
    <m/>
    <s v="Al contado"/>
    <n v="3367"/>
    <n v="4074.0699999999997"/>
    <n v="4074.0699999999997"/>
    <n v="0"/>
    <x v="2"/>
    <x v="2"/>
  </r>
  <r>
    <s v="FAC20210086"/>
    <x v="7"/>
    <x v="1"/>
    <m/>
    <m/>
    <m/>
    <x v="0"/>
    <s v="Transferencia bancaria"/>
    <m/>
    <s v="Al contado"/>
    <n v="8955"/>
    <n v="10835.55"/>
    <n v="2275.4654999999998"/>
    <n v="8560.084499999999"/>
    <x v="2"/>
    <x v="0"/>
  </r>
  <r>
    <s v="FAC20210087"/>
    <x v="8"/>
    <x v="2"/>
    <m/>
    <m/>
    <m/>
    <x v="2"/>
    <s v="Transferencia bancaria"/>
    <m/>
    <s v="Al contado"/>
    <n v="296"/>
    <n v="358.15999999999997"/>
    <n v="182.66159999999999"/>
    <n v="175.49839999999998"/>
    <x v="2"/>
    <x v="3"/>
  </r>
  <r>
    <s v="FAC20210088"/>
    <x v="8"/>
    <x v="3"/>
    <m/>
    <m/>
    <m/>
    <x v="2"/>
    <s v="Transferencia bancaria"/>
    <m/>
    <s v="Al contado"/>
    <n v="2165"/>
    <n v="2619.65"/>
    <n v="2619.65"/>
    <n v="0"/>
    <x v="2"/>
    <x v="2"/>
  </r>
  <r>
    <s v="FAC20210089"/>
    <x v="8"/>
    <x v="4"/>
    <m/>
    <m/>
    <m/>
    <x v="2"/>
    <s v="Transferencia bancaria"/>
    <m/>
    <s v="Al contado"/>
    <n v="590"/>
    <n v="713.9"/>
    <n v="71.39"/>
    <n v="642.51"/>
    <x v="2"/>
    <x v="1"/>
  </r>
  <r>
    <s v="FAC20210090"/>
    <x v="8"/>
    <x v="5"/>
    <m/>
    <m/>
    <m/>
    <x v="2"/>
    <s v="Transferencia bancaria"/>
    <m/>
    <s v="Al contado"/>
    <n v="5304"/>
    <n v="6417.84"/>
    <n v="2567.136"/>
    <n v="3850.7040000000002"/>
    <x v="2"/>
    <x v="0"/>
  </r>
  <r>
    <s v="FAC20210091"/>
    <x v="9"/>
    <x v="6"/>
    <m/>
    <m/>
    <m/>
    <x v="2"/>
    <s v="Transferencia bancaria"/>
    <m/>
    <s v="Al contado"/>
    <n v="12014"/>
    <n v="14536.939999999999"/>
    <n v="12065.660199999998"/>
    <n v="2471.2798000000003"/>
    <x v="2"/>
    <x v="0"/>
  </r>
  <r>
    <s v="FAC20210092"/>
    <x v="6"/>
    <x v="7"/>
    <m/>
    <m/>
    <m/>
    <x v="0"/>
    <s v="Transferencia bancaria"/>
    <m/>
    <s v="Al contado"/>
    <n v="3089"/>
    <n v="3737.69"/>
    <n v="3476.0517"/>
    <n v="261.63830000000007"/>
    <x v="2"/>
    <x v="3"/>
  </r>
  <r>
    <s v="FAC20210093"/>
    <x v="6"/>
    <x v="8"/>
    <m/>
    <m/>
    <m/>
    <x v="1"/>
    <s v="Transferencia bancaria"/>
    <m/>
    <s v="Al contado"/>
    <n v="14793"/>
    <n v="17899.53"/>
    <n v="17899.53"/>
    <n v="0"/>
    <x v="2"/>
    <x v="2"/>
  </r>
  <r>
    <s v="FAC20210094"/>
    <x v="6"/>
    <x v="9"/>
    <m/>
    <m/>
    <m/>
    <x v="2"/>
    <s v="Transferencia bancaria"/>
    <m/>
    <s v="Al contado"/>
    <n v="9742"/>
    <n v="11787.82"/>
    <n v="11787.82"/>
    <n v="0"/>
    <x v="2"/>
    <x v="2"/>
  </r>
  <r>
    <s v="FAC20210095"/>
    <x v="6"/>
    <x v="10"/>
    <m/>
    <m/>
    <m/>
    <x v="2"/>
    <s v="Transferencia bancaria"/>
    <m/>
    <s v="Al contado"/>
    <n v="981"/>
    <n v="1187.01"/>
    <n v="1187.01"/>
    <n v="0"/>
    <x v="2"/>
    <x v="2"/>
  </r>
  <r>
    <s v="FAC20210096"/>
    <x v="6"/>
    <x v="11"/>
    <m/>
    <m/>
    <m/>
    <x v="1"/>
    <s v="Transferencia bancaria"/>
    <m/>
    <s v="Al contado"/>
    <n v="4261"/>
    <n v="5155.8099999999995"/>
    <n v="721.8134"/>
    <n v="4433.9965999999995"/>
    <x v="2"/>
    <x v="0"/>
  </r>
  <r>
    <s v="FAC20210097"/>
    <x v="6"/>
    <x v="12"/>
    <m/>
    <m/>
    <m/>
    <x v="0"/>
    <s v="Transferencia bancaria"/>
    <m/>
    <s v="Al contado"/>
    <n v="3303"/>
    <n v="3996.63"/>
    <n v="119.8989"/>
    <n v="3876.7311"/>
    <x v="2"/>
    <x v="0"/>
  </r>
  <r>
    <s v="FAC20210098"/>
    <x v="6"/>
    <x v="13"/>
    <m/>
    <m/>
    <m/>
    <x v="2"/>
    <s v="Transferencia bancaria"/>
    <m/>
    <s v="Al contado"/>
    <n v="9721"/>
    <n v="11762.41"/>
    <n v="9762.8003000000008"/>
    <n v="1999.6096999999991"/>
    <x v="2"/>
    <x v="0"/>
  </r>
  <r>
    <s v="FAC20210099"/>
    <x v="7"/>
    <x v="14"/>
    <m/>
    <m/>
    <m/>
    <x v="0"/>
    <s v="Transferencia bancaria"/>
    <m/>
    <s v="Al contado"/>
    <n v="10557"/>
    <n v="12773.97"/>
    <n v="6770.204099999999"/>
    <n v="6003.7659000000003"/>
    <x v="2"/>
    <x v="0"/>
  </r>
  <r>
    <s v="FAC20210100"/>
    <x v="8"/>
    <x v="15"/>
    <m/>
    <m/>
    <m/>
    <x v="2"/>
    <s v="Transferencia bancaria"/>
    <m/>
    <s v="Al contado"/>
    <n v="1511"/>
    <n v="1828.31"/>
    <n v="347.37889999999999"/>
    <n v="1480.9311"/>
    <x v="2"/>
    <x v="0"/>
  </r>
  <r>
    <s v="FAC20210101"/>
    <x v="8"/>
    <x v="16"/>
    <m/>
    <m/>
    <m/>
    <x v="2"/>
    <s v="Transferencia bancaria"/>
    <m/>
    <s v="Al contado"/>
    <n v="254"/>
    <n v="307.33999999999997"/>
    <n v="107.569"/>
    <n v="199.77099999999996"/>
    <x v="2"/>
    <x v="3"/>
  </r>
  <r>
    <s v="FAC20210102"/>
    <x v="8"/>
    <x v="17"/>
    <m/>
    <m/>
    <m/>
    <x v="2"/>
    <s v="Transferencia bancaria"/>
    <m/>
    <s v="Al contado"/>
    <n v="9948"/>
    <n v="12037.08"/>
    <n v="3851.8656000000001"/>
    <n v="8185.2143999999998"/>
    <x v="2"/>
    <x v="0"/>
  </r>
  <r>
    <s v="FAC20210103"/>
    <x v="8"/>
    <x v="18"/>
    <m/>
    <m/>
    <m/>
    <x v="2"/>
    <s v="Transferencia bancaria"/>
    <m/>
    <s v="Al contado"/>
    <n v="3265"/>
    <n v="3950.65"/>
    <n v="3042.0005000000001"/>
    <n v="908.64949999999999"/>
    <x v="2"/>
    <x v="1"/>
  </r>
  <r>
    <s v="FAC20210104"/>
    <x v="9"/>
    <x v="19"/>
    <m/>
    <m/>
    <m/>
    <x v="2"/>
    <s v="Transferencia bancaria"/>
    <m/>
    <s v="Al contado"/>
    <n v="11295"/>
    <n v="13666.949999999999"/>
    <n v="820.01699999999994"/>
    <n v="12846.932999999999"/>
    <x v="2"/>
    <x v="0"/>
  </r>
  <r>
    <s v="FAC20210105"/>
    <x v="10"/>
    <x v="20"/>
    <m/>
    <m/>
    <m/>
    <x v="0"/>
    <s v="Transferencia bancaria"/>
    <m/>
    <s v="Al contado"/>
    <n v="5306"/>
    <n v="6420.26"/>
    <n v="6420.26"/>
    <n v="0"/>
    <x v="2"/>
    <x v="2"/>
  </r>
  <r>
    <s v="FAC20210106"/>
    <x v="10"/>
    <x v="21"/>
    <m/>
    <m/>
    <m/>
    <x v="1"/>
    <s v="Transferencia bancaria"/>
    <m/>
    <s v="Al contado"/>
    <n v="13778"/>
    <n v="16671.38"/>
    <n v="0"/>
    <n v="16671.38"/>
    <x v="2"/>
    <x v="0"/>
  </r>
  <r>
    <s v="FAC20210107"/>
    <x v="10"/>
    <x v="22"/>
    <m/>
    <m/>
    <m/>
    <x v="2"/>
    <s v="Transferencia bancaria"/>
    <m/>
    <s v="Al contado"/>
    <n v="11603"/>
    <n v="14039.63"/>
    <n v="13758.8374"/>
    <n v="280.79259999999886"/>
    <x v="2"/>
    <x v="3"/>
  </r>
  <r>
    <s v="FAC20210108"/>
    <x v="11"/>
    <x v="0"/>
    <m/>
    <m/>
    <m/>
    <x v="2"/>
    <s v="Transferencia bancaria"/>
    <m/>
    <s v="Al contado"/>
    <n v="10351"/>
    <n v="12524.71"/>
    <n v="8391.555699999999"/>
    <n v="4133.1543000000001"/>
    <x v="3"/>
    <x v="0"/>
  </r>
  <r>
    <s v="FAC20210109"/>
    <x v="11"/>
    <x v="1"/>
    <m/>
    <m/>
    <m/>
    <x v="1"/>
    <s v="Transferencia bancaria"/>
    <m/>
    <s v="Al contado"/>
    <n v="14616"/>
    <n v="17685.36"/>
    <n v="17685.36"/>
    <n v="0"/>
    <x v="3"/>
    <x v="2"/>
  </r>
  <r>
    <s v="FAC20210110"/>
    <x v="11"/>
    <x v="2"/>
    <m/>
    <m/>
    <m/>
    <x v="0"/>
    <s v="Transferencia bancaria"/>
    <m/>
    <s v="Al contado"/>
    <n v="14280"/>
    <n v="17278.8"/>
    <n v="12786.312"/>
    <n v="4492.4879999999994"/>
    <x v="3"/>
    <x v="0"/>
  </r>
  <r>
    <s v="FAC20210111"/>
    <x v="11"/>
    <x v="3"/>
    <m/>
    <m/>
    <m/>
    <x v="2"/>
    <s v="Transferencia bancaria"/>
    <m/>
    <s v="Al contado"/>
    <n v="7085"/>
    <n v="8572.85"/>
    <n v="3000.4974999999999"/>
    <n v="5572.3525000000009"/>
    <x v="3"/>
    <x v="0"/>
  </r>
  <r>
    <s v="FAC20210112"/>
    <x v="12"/>
    <x v="4"/>
    <m/>
    <m/>
    <m/>
    <x v="0"/>
    <s v="Transferencia bancaria"/>
    <m/>
    <s v="Al contado"/>
    <n v="2155"/>
    <n v="2607.5499999999997"/>
    <n v="2555.3989999999994"/>
    <n v="52.151000000000295"/>
    <x v="3"/>
    <x v="3"/>
  </r>
  <r>
    <s v="FAC20210113"/>
    <x v="13"/>
    <x v="5"/>
    <m/>
    <m/>
    <m/>
    <x v="2"/>
    <s v="Transferencia bancaria"/>
    <m/>
    <s v="Al contado"/>
    <n v="4391"/>
    <n v="5313.11"/>
    <n v="2709.6860999999999"/>
    <n v="2603.4238999999998"/>
    <x v="3"/>
    <x v="0"/>
  </r>
  <r>
    <s v="FAC20210114"/>
    <x v="13"/>
    <x v="6"/>
    <m/>
    <m/>
    <m/>
    <x v="2"/>
    <s v="Transferencia bancaria"/>
    <m/>
    <s v="Al contado"/>
    <n v="10120"/>
    <n v="12245.199999999999"/>
    <n v="12245.199999999999"/>
    <n v="0"/>
    <x v="3"/>
    <x v="2"/>
  </r>
  <r>
    <s v="FAC20210115"/>
    <x v="13"/>
    <x v="7"/>
    <m/>
    <m/>
    <m/>
    <x v="2"/>
    <s v="Transferencia bancaria"/>
    <m/>
    <s v="Al contado"/>
    <n v="2902"/>
    <n v="3511.42"/>
    <n v="526.71300000000008"/>
    <n v="2984.7069999999999"/>
    <x v="3"/>
    <x v="0"/>
  </r>
  <r>
    <s v="FAC20210116"/>
    <x v="13"/>
    <x v="8"/>
    <m/>
    <m/>
    <m/>
    <x v="2"/>
    <s v="Transferencia bancaria"/>
    <m/>
    <s v="Al contado"/>
    <n v="2341"/>
    <n v="2832.61"/>
    <n v="2775.9578000000001"/>
    <n v="56.652199999999993"/>
    <x v="3"/>
    <x v="3"/>
  </r>
  <r>
    <s v="FAC20210117"/>
    <x v="14"/>
    <x v="9"/>
    <m/>
    <m/>
    <m/>
    <x v="2"/>
    <s v="Transferencia bancaria"/>
    <m/>
    <s v="Al contado"/>
    <n v="4596"/>
    <n v="5561.16"/>
    <n v="3781.5888"/>
    <n v="1779.5711999999999"/>
    <x v="3"/>
    <x v="0"/>
  </r>
  <r>
    <s v="FAC20210118"/>
    <x v="11"/>
    <x v="10"/>
    <m/>
    <m/>
    <m/>
    <x v="0"/>
    <s v="Transferencia bancaria"/>
    <m/>
    <s v="Al contado"/>
    <n v="14987"/>
    <n v="18134.27"/>
    <n v="1269.3988999999999"/>
    <n v="16864.8711"/>
    <x v="3"/>
    <x v="0"/>
  </r>
  <r>
    <s v="FAC20210119"/>
    <x v="11"/>
    <x v="11"/>
    <m/>
    <m/>
    <m/>
    <x v="1"/>
    <s v="Transferencia bancaria"/>
    <m/>
    <s v="Al contado"/>
    <n v="4313"/>
    <n v="5218.7299999999996"/>
    <n v="2765.9268999999999"/>
    <n v="2452.8030999999996"/>
    <x v="3"/>
    <x v="0"/>
  </r>
  <r>
    <s v="FAC20210120"/>
    <x v="11"/>
    <x v="12"/>
    <m/>
    <m/>
    <m/>
    <x v="2"/>
    <s v="Transferencia bancaria"/>
    <m/>
    <s v="Al contado"/>
    <n v="10030"/>
    <n v="12136.3"/>
    <n v="12136.3"/>
    <n v="0"/>
    <x v="3"/>
    <x v="2"/>
  </r>
  <r>
    <s v="FAC20210121"/>
    <x v="11"/>
    <x v="13"/>
    <m/>
    <m/>
    <m/>
    <x v="2"/>
    <s v="Transferencia bancaria"/>
    <m/>
    <s v="Al contado"/>
    <n v="6228"/>
    <n v="7535.88"/>
    <n v="6706.9332000000004"/>
    <n v="828.94679999999971"/>
    <x v="3"/>
    <x v="1"/>
  </r>
  <r>
    <s v="FAC20210122"/>
    <x v="11"/>
    <x v="14"/>
    <m/>
    <m/>
    <m/>
    <x v="1"/>
    <s v="Transferencia bancaria"/>
    <m/>
    <s v="Al contado"/>
    <n v="1349"/>
    <n v="1632.29"/>
    <n v="1191.5717"/>
    <n v="440.7183"/>
    <x v="3"/>
    <x v="3"/>
  </r>
  <r>
    <s v="FAC20210123"/>
    <x v="11"/>
    <x v="15"/>
    <m/>
    <m/>
    <m/>
    <x v="0"/>
    <s v="Transferencia bancaria"/>
    <m/>
    <s v="Al contado"/>
    <n v="1128"/>
    <n v="1364.8799999999999"/>
    <n v="955.41599999999994"/>
    <n v="409.46399999999994"/>
    <x v="3"/>
    <x v="3"/>
  </r>
  <r>
    <s v="FAC20210124"/>
    <x v="11"/>
    <x v="16"/>
    <m/>
    <m/>
    <m/>
    <x v="2"/>
    <s v="Transferencia bancaria"/>
    <m/>
    <s v="Al contado"/>
    <n v="11294"/>
    <n v="13665.74"/>
    <n v="13665.74"/>
    <n v="0"/>
    <x v="3"/>
    <x v="2"/>
  </r>
  <r>
    <s v="FAC20210125"/>
    <x v="12"/>
    <x v="17"/>
    <m/>
    <m/>
    <m/>
    <x v="0"/>
    <s v="Transferencia bancaria"/>
    <m/>
    <s v="Al contado"/>
    <n v="3722"/>
    <n v="4503.62"/>
    <n v="4503.62"/>
    <n v="0"/>
    <x v="3"/>
    <x v="2"/>
  </r>
  <r>
    <s v="FAC20210126"/>
    <x v="13"/>
    <x v="18"/>
    <m/>
    <m/>
    <m/>
    <x v="2"/>
    <s v="Transferencia bancaria"/>
    <m/>
    <s v="Al contado"/>
    <n v="7776"/>
    <n v="9408.9599999999991"/>
    <n v="9408.9599999999991"/>
    <n v="0"/>
    <x v="3"/>
    <x v="2"/>
  </r>
  <r>
    <s v="FAC20210127"/>
    <x v="13"/>
    <x v="19"/>
    <m/>
    <m/>
    <m/>
    <x v="2"/>
    <s v="Transferencia bancaria"/>
    <m/>
    <s v="Al contado"/>
    <n v="9165"/>
    <n v="11089.65"/>
    <n v="1996.1369999999997"/>
    <n v="9093.512999999999"/>
    <x v="3"/>
    <x v="0"/>
  </r>
  <r>
    <s v="FAC20210128"/>
    <x v="13"/>
    <x v="20"/>
    <m/>
    <m/>
    <m/>
    <x v="2"/>
    <s v="Transferencia bancaria"/>
    <m/>
    <s v="Al contado"/>
    <n v="5636"/>
    <n v="6819.5599999999995"/>
    <n v="4364.5183999999999"/>
    <n v="2455.0415999999996"/>
    <x v="3"/>
    <x v="0"/>
  </r>
  <r>
    <s v="FAC20210129"/>
    <x v="13"/>
    <x v="21"/>
    <m/>
    <m/>
    <m/>
    <x v="2"/>
    <s v="Transferencia bancaria"/>
    <m/>
    <s v="Al contado"/>
    <n v="9887"/>
    <n v="11963.27"/>
    <n v="239.2654"/>
    <n v="11724.0046"/>
    <x v="3"/>
    <x v="0"/>
  </r>
  <r>
    <s v="FAC20210130"/>
    <x v="14"/>
    <x v="22"/>
    <m/>
    <m/>
    <m/>
    <x v="2"/>
    <s v="Transferencia bancaria"/>
    <m/>
    <s v="Al contado"/>
    <n v="13751"/>
    <n v="16638.71"/>
    <n v="10981.548599999998"/>
    <n v="5657.1614000000009"/>
    <x v="3"/>
    <x v="0"/>
  </r>
  <r>
    <s v="FAC20210131"/>
    <x v="15"/>
    <x v="0"/>
    <m/>
    <m/>
    <m/>
    <x v="0"/>
    <s v="Transferencia bancaria"/>
    <m/>
    <s v="Al contado"/>
    <n v="13957"/>
    <n v="16887.97"/>
    <n v="11821.579000000002"/>
    <n v="5066.3909999999996"/>
    <x v="4"/>
    <x v="0"/>
  </r>
  <r>
    <s v="FAC20210132"/>
    <x v="15"/>
    <x v="1"/>
    <m/>
    <m/>
    <m/>
    <x v="1"/>
    <s v="Transferencia bancaria"/>
    <m/>
    <s v="Al contado"/>
    <n v="7112"/>
    <n v="8605.52"/>
    <n v="1979.2696000000003"/>
    <n v="6626.2503999999999"/>
    <x v="4"/>
    <x v="0"/>
  </r>
  <r>
    <s v="FAC20210133"/>
    <x v="15"/>
    <x v="2"/>
    <m/>
    <m/>
    <m/>
    <x v="2"/>
    <s v="Transferencia bancaria"/>
    <m/>
    <s v="Al contado"/>
    <n v="3619"/>
    <n v="4378.99"/>
    <n v="3897.3010999999997"/>
    <n v="481.6889000000001"/>
    <x v="4"/>
    <x v="3"/>
  </r>
  <r>
    <s v="FAC20210134"/>
    <x v="15"/>
    <x v="3"/>
    <m/>
    <m/>
    <m/>
    <x v="2"/>
    <s v="Transferencia bancaria"/>
    <m/>
    <s v="Al contado"/>
    <n v="7174"/>
    <n v="8680.5399999999991"/>
    <n v="5208.3239999999996"/>
    <n v="3472.2159999999994"/>
    <x v="4"/>
    <x v="0"/>
  </r>
  <r>
    <s v="FAC20210135"/>
    <x v="15"/>
    <x v="4"/>
    <m/>
    <m/>
    <m/>
    <x v="1"/>
    <s v="Transferencia bancaria"/>
    <m/>
    <s v="Al contado"/>
    <n v="2069"/>
    <n v="2503.4899999999998"/>
    <n v="1802.5127999999997"/>
    <n v="700.97720000000004"/>
    <x v="4"/>
    <x v="1"/>
  </r>
  <r>
    <s v="FAC20210136"/>
    <x v="15"/>
    <x v="5"/>
    <m/>
    <m/>
    <m/>
    <x v="0"/>
    <s v="Transferencia bancaria"/>
    <m/>
    <s v="Al contado"/>
    <n v="11712"/>
    <n v="14171.52"/>
    <n v="13462.944000000001"/>
    <n v="708.57599999999911"/>
    <x v="4"/>
    <x v="1"/>
  </r>
  <r>
    <s v="FAC20210137"/>
    <x v="16"/>
    <x v="6"/>
    <m/>
    <m/>
    <m/>
    <x v="2"/>
    <s v="Transferencia bancaria"/>
    <m/>
    <s v="Al contado"/>
    <n v="5716"/>
    <n v="6916.36"/>
    <n v="6086.3967999999995"/>
    <n v="829.96320000000014"/>
    <x v="4"/>
    <x v="1"/>
  </r>
  <r>
    <s v="FAC20210138"/>
    <x v="17"/>
    <x v="7"/>
    <m/>
    <m/>
    <m/>
    <x v="0"/>
    <s v="Transferencia bancaria"/>
    <m/>
    <s v="Al contado"/>
    <n v="14389"/>
    <n v="17410.689999999999"/>
    <n v="17410.689999999999"/>
    <n v="0"/>
    <x v="4"/>
    <x v="2"/>
  </r>
  <r>
    <s v="FAC20210139"/>
    <x v="18"/>
    <x v="8"/>
    <m/>
    <m/>
    <m/>
    <x v="2"/>
    <s v="Transferencia bancaria"/>
    <m/>
    <s v="Al contado"/>
    <n v="13697"/>
    <n v="16573.37"/>
    <n v="16573.37"/>
    <n v="0"/>
    <x v="4"/>
    <x v="2"/>
  </r>
  <r>
    <s v="FAC20210140"/>
    <x v="18"/>
    <x v="9"/>
    <m/>
    <m/>
    <m/>
    <x v="2"/>
    <s v="Transferencia bancaria"/>
    <m/>
    <s v="Al contado"/>
    <n v="5043"/>
    <n v="6102.03"/>
    <n v="3844.2788999999993"/>
    <n v="2257.7511000000004"/>
    <x v="4"/>
    <x v="0"/>
  </r>
  <r>
    <s v="FAC20210141"/>
    <x v="18"/>
    <x v="10"/>
    <m/>
    <m/>
    <m/>
    <x v="2"/>
    <s v="Transferencia bancaria"/>
    <m/>
    <s v="Al contado"/>
    <n v="1621"/>
    <n v="1961.4099999999999"/>
    <n v="1471.0574999999999"/>
    <n v="490.35249999999996"/>
    <x v="4"/>
    <x v="3"/>
  </r>
  <r>
    <s v="FAC20210142"/>
    <x v="18"/>
    <x v="11"/>
    <m/>
    <m/>
    <m/>
    <x v="2"/>
    <s v="Transferencia bancaria"/>
    <m/>
    <s v="Al contado"/>
    <n v="5288"/>
    <n v="6398.48"/>
    <n v="1663.6047999999998"/>
    <n v="4734.8751999999995"/>
    <x v="4"/>
    <x v="0"/>
  </r>
  <r>
    <s v="FAC20210143"/>
    <x v="19"/>
    <x v="12"/>
    <m/>
    <m/>
    <m/>
    <x v="2"/>
    <s v="Transferencia bancaria"/>
    <m/>
    <s v="Al contado"/>
    <n v="12474"/>
    <n v="15093.539999999999"/>
    <n v="14036.992200000001"/>
    <n v="1056.5477999999985"/>
    <x v="4"/>
    <x v="0"/>
  </r>
  <r>
    <s v="FAC20210144"/>
    <x v="20"/>
    <x v="0"/>
    <m/>
    <m/>
    <m/>
    <x v="0"/>
    <s v="Transferencia bancaria"/>
    <m/>
    <s v="Al contado"/>
    <n v="6802"/>
    <n v="8230.42"/>
    <n v="5102.8603999999996"/>
    <n v="3127.5596000000005"/>
    <x v="5"/>
    <x v="0"/>
  </r>
  <r>
    <s v="FAC20210145"/>
    <x v="20"/>
    <x v="1"/>
    <m/>
    <m/>
    <m/>
    <x v="1"/>
    <s v="Transferencia bancaria"/>
    <m/>
    <s v="Al contado"/>
    <n v="14867"/>
    <n v="17989.07"/>
    <n v="17989.07"/>
    <n v="0"/>
    <x v="5"/>
    <x v="2"/>
  </r>
  <r>
    <s v="FAC20210146"/>
    <x v="20"/>
    <x v="2"/>
    <m/>
    <m/>
    <m/>
    <x v="2"/>
    <s v="Transferencia bancaria"/>
    <m/>
    <s v="Al contado"/>
    <n v="12817"/>
    <n v="15508.57"/>
    <n v="15508.57"/>
    <n v="0"/>
    <x v="5"/>
    <x v="2"/>
  </r>
  <r>
    <s v="FAC20210147"/>
    <x v="20"/>
    <x v="3"/>
    <m/>
    <m/>
    <m/>
    <x v="2"/>
    <s v="Transferencia bancaria"/>
    <m/>
    <s v="Al contado"/>
    <n v="14613"/>
    <n v="17681.73"/>
    <n v="17681.73"/>
    <n v="0"/>
    <x v="5"/>
    <x v="2"/>
  </r>
  <r>
    <s v="FAC20210148"/>
    <x v="20"/>
    <x v="4"/>
    <m/>
    <m/>
    <m/>
    <x v="1"/>
    <s v="Transferencia bancaria"/>
    <m/>
    <s v="Al contado"/>
    <n v="9262"/>
    <n v="11207.02"/>
    <n v="1793.1232"/>
    <n v="9413.8968000000004"/>
    <x v="5"/>
    <x v="0"/>
  </r>
  <r>
    <s v="FAC20210149"/>
    <x v="20"/>
    <x v="5"/>
    <m/>
    <m/>
    <m/>
    <x v="0"/>
    <s v="Transferencia bancaria"/>
    <m/>
    <s v="Al contado"/>
    <n v="5196"/>
    <n v="6287.16"/>
    <n v="817.33080000000007"/>
    <n v="5469.8292000000001"/>
    <x v="5"/>
    <x v="0"/>
  </r>
  <r>
    <s v="FAC20210150"/>
    <x v="20"/>
    <x v="6"/>
    <m/>
    <m/>
    <m/>
    <x v="2"/>
    <s v="Transferencia bancaria"/>
    <m/>
    <s v="Al contado"/>
    <n v="9720"/>
    <n v="11761.199999999999"/>
    <n v="8115.2279999999992"/>
    <n v="3645.9719999999998"/>
    <x v="5"/>
    <x v="0"/>
  </r>
  <r>
    <s v="FAC20210151"/>
    <x v="21"/>
    <x v="7"/>
    <m/>
    <m/>
    <m/>
    <x v="0"/>
    <s v="Transferencia bancaria"/>
    <m/>
    <s v="Al contado"/>
    <n v="11152"/>
    <n v="13493.92"/>
    <n v="7151.7776000000003"/>
    <n v="6342.1423999999997"/>
    <x v="5"/>
    <x v="0"/>
  </r>
  <r>
    <s v="FAC20210152"/>
    <x v="22"/>
    <x v="8"/>
    <m/>
    <m/>
    <m/>
    <x v="2"/>
    <s v="Transferencia bancaria"/>
    <m/>
    <s v="Al contado"/>
    <n v="8647"/>
    <n v="10462.869999999999"/>
    <n v="3243.4896999999996"/>
    <n v="7219.3802999999989"/>
    <x v="5"/>
    <x v="0"/>
  </r>
  <r>
    <s v="FAC20210153"/>
    <x v="22"/>
    <x v="9"/>
    <m/>
    <m/>
    <m/>
    <x v="2"/>
    <s v="Transferencia bancaria"/>
    <m/>
    <s v="Al contado"/>
    <n v="1649"/>
    <n v="1995.29"/>
    <n v="1995.29"/>
    <n v="0"/>
    <x v="5"/>
    <x v="2"/>
  </r>
  <r>
    <s v="FAC20210154"/>
    <x v="22"/>
    <x v="10"/>
    <m/>
    <m/>
    <m/>
    <x v="2"/>
    <s v="Transferencia bancaria"/>
    <m/>
    <s v="Al contado"/>
    <n v="8174"/>
    <n v="9890.5399999999991"/>
    <n v="8209.1481999999996"/>
    <n v="1681.3917999999994"/>
    <x v="5"/>
    <x v="0"/>
  </r>
  <r>
    <s v="FAC20210155"/>
    <x v="22"/>
    <x v="11"/>
    <m/>
    <m/>
    <m/>
    <x v="2"/>
    <s v="Transferencia bancaria"/>
    <m/>
    <s v="Al contado"/>
    <n v="13603"/>
    <n v="16459.63"/>
    <n v="7736.026100000001"/>
    <n v="8723.6039000000001"/>
    <x v="5"/>
    <x v="0"/>
  </r>
  <r>
    <s v="FAC20210156"/>
    <x v="23"/>
    <x v="12"/>
    <m/>
    <m/>
    <m/>
    <x v="2"/>
    <s v="Transferencia bancaria"/>
    <m/>
    <s v="Al contado"/>
    <n v="7399"/>
    <n v="8952.7899999999991"/>
    <n v="8952.7899999999991"/>
    <n v="0"/>
    <x v="5"/>
    <x v="2"/>
  </r>
  <r>
    <s v="FAC20210157"/>
    <x v="23"/>
    <x v="13"/>
    <m/>
    <m/>
    <m/>
    <x v="0"/>
    <s v="Transferencia bancaria"/>
    <m/>
    <s v="Al contado"/>
    <n v="6179"/>
    <n v="7476.59"/>
    <n v="897.19079999999997"/>
    <n v="6579.3991999999998"/>
    <x v="5"/>
    <x v="0"/>
  </r>
  <r>
    <s v="FAC20210158"/>
    <x v="23"/>
    <x v="14"/>
    <m/>
    <m/>
    <m/>
    <x v="1"/>
    <s v="Transferencia bancaria"/>
    <m/>
    <s v="Al contado"/>
    <n v="10789"/>
    <n v="13054.69"/>
    <n v="4046.9539"/>
    <n v="9007.7361000000001"/>
    <x v="5"/>
    <x v="0"/>
  </r>
  <r>
    <s v="FAC20210159"/>
    <x v="24"/>
    <x v="0"/>
    <m/>
    <m/>
    <m/>
    <x v="2"/>
    <s v="Transferencia bancaria"/>
    <m/>
    <s v="Al contado"/>
    <n v="10464"/>
    <n v="12661.44"/>
    <n v="12661.44"/>
    <n v="0"/>
    <x v="6"/>
    <x v="2"/>
  </r>
  <r>
    <s v="FAC20210160"/>
    <x v="24"/>
    <x v="1"/>
    <m/>
    <m/>
    <m/>
    <x v="2"/>
    <s v="Transferencia bancaria"/>
    <m/>
    <s v="Al contado"/>
    <n v="14496"/>
    <n v="17540.16"/>
    <n v="17540.16"/>
    <n v="0"/>
    <x v="6"/>
    <x v="2"/>
  </r>
  <r>
    <s v="FAC20210161"/>
    <x v="24"/>
    <x v="2"/>
    <m/>
    <m/>
    <m/>
    <x v="1"/>
    <s v="Transferencia bancaria"/>
    <m/>
    <s v="Al contado"/>
    <n v="10030"/>
    <n v="12136.3"/>
    <n v="12136.3"/>
    <n v="0"/>
    <x v="6"/>
    <x v="2"/>
  </r>
  <r>
    <s v="FAC20210162"/>
    <x v="24"/>
    <x v="3"/>
    <m/>
    <m/>
    <m/>
    <x v="0"/>
    <s v="Transferencia bancaria"/>
    <m/>
    <s v="Al contado"/>
    <n v="11018"/>
    <n v="13331.779999999999"/>
    <n v="6799.2077999999992"/>
    <n v="6532.5721999999996"/>
    <x v="6"/>
    <x v="0"/>
  </r>
  <r>
    <s v="FAC20210163"/>
    <x v="25"/>
    <x v="4"/>
    <m/>
    <m/>
    <m/>
    <x v="2"/>
    <s v="Transferencia bancaria"/>
    <m/>
    <s v="Al contado"/>
    <n v="8383"/>
    <n v="10143.43"/>
    <n v="811.47440000000006"/>
    <n v="9331.9556000000011"/>
    <x v="6"/>
    <x v="0"/>
  </r>
  <r>
    <s v="FAC20210164"/>
    <x v="26"/>
    <x v="5"/>
    <m/>
    <m/>
    <m/>
    <x v="0"/>
    <s v="Transferencia bancaria"/>
    <m/>
    <s v="Al contado"/>
    <n v="166"/>
    <n v="200.85999999999999"/>
    <n v="200.85999999999999"/>
    <n v="0"/>
    <x v="6"/>
    <x v="2"/>
  </r>
  <r>
    <s v="FAC20210165"/>
    <x v="27"/>
    <x v="6"/>
    <m/>
    <m/>
    <m/>
    <x v="2"/>
    <s v="Transferencia bancaria"/>
    <m/>
    <s v="Al contado"/>
    <n v="5251"/>
    <n v="6353.71"/>
    <n v="5908.9503000000004"/>
    <n v="444.75969999999961"/>
    <x v="6"/>
    <x v="3"/>
  </r>
  <r>
    <s v="FAC20210166"/>
    <x v="27"/>
    <x v="7"/>
    <m/>
    <m/>
    <m/>
    <x v="2"/>
    <s v="Transferencia bancaria"/>
    <m/>
    <s v="Al contado"/>
    <n v="13195"/>
    <n v="15965.949999999999"/>
    <n v="319.31899999999996"/>
    <n v="15646.630999999999"/>
    <x v="6"/>
    <x v="0"/>
  </r>
  <r>
    <s v="FAC20210167"/>
    <x v="27"/>
    <x v="8"/>
    <m/>
    <m/>
    <m/>
    <x v="2"/>
    <s v="Transferencia bancaria"/>
    <m/>
    <s v="Al contado"/>
    <n v="5455"/>
    <n v="6600.55"/>
    <n v="6600.55"/>
    <n v="0"/>
    <x v="6"/>
    <x v="2"/>
  </r>
  <r>
    <s v="FAC20210168"/>
    <x v="27"/>
    <x v="9"/>
    <m/>
    <m/>
    <m/>
    <x v="2"/>
    <s v="Transferencia bancaria"/>
    <m/>
    <s v="Al contado"/>
    <n v="8830"/>
    <n v="10684.3"/>
    <n v="10684.3"/>
    <n v="0"/>
    <x v="6"/>
    <x v="2"/>
  </r>
  <r>
    <s v="FAC20210169"/>
    <x v="28"/>
    <x v="10"/>
    <m/>
    <m/>
    <m/>
    <x v="2"/>
    <s v="Transferencia bancaria"/>
    <m/>
    <s v="Al contado"/>
    <n v="5449"/>
    <n v="6593.29"/>
    <n v="6593.29"/>
    <n v="0"/>
    <x v="6"/>
    <x v="2"/>
  </r>
  <r>
    <s v="FAC20210170"/>
    <x v="25"/>
    <x v="11"/>
    <m/>
    <m/>
    <m/>
    <x v="0"/>
    <s v="Transferencia bancaria"/>
    <m/>
    <s v="Al contado"/>
    <n v="2148"/>
    <n v="2599.08"/>
    <n v="1247.5583999999999"/>
    <n v="1351.5216"/>
    <x v="6"/>
    <x v="0"/>
  </r>
  <r>
    <s v="FAC20210171"/>
    <x v="25"/>
    <x v="12"/>
    <m/>
    <m/>
    <m/>
    <x v="1"/>
    <s v="Transferencia bancaria"/>
    <m/>
    <s v="Al contado"/>
    <n v="1227"/>
    <n v="1484.6699999999998"/>
    <n v="801.72179999999992"/>
    <n v="682.94819999999993"/>
    <x v="6"/>
    <x v="1"/>
  </r>
  <r>
    <s v="FAC20210172"/>
    <x v="25"/>
    <x v="13"/>
    <m/>
    <m/>
    <m/>
    <x v="2"/>
    <s v="Transferencia bancaria"/>
    <m/>
    <s v="Al contado"/>
    <n v="11856"/>
    <n v="14345.76"/>
    <n v="6742.5072"/>
    <n v="7603.2528000000002"/>
    <x v="6"/>
    <x v="0"/>
  </r>
  <r>
    <s v="FAC20210173"/>
    <x v="25"/>
    <x v="14"/>
    <m/>
    <m/>
    <m/>
    <x v="2"/>
    <s v="Transferencia bancaria"/>
    <m/>
    <s v="Al contado"/>
    <n v="5535"/>
    <n v="6697.3499999999995"/>
    <n v="2076.1785"/>
    <n v="4621.1714999999995"/>
    <x v="6"/>
    <x v="0"/>
  </r>
  <r>
    <s v="FAC20210174"/>
    <x v="25"/>
    <x v="15"/>
    <m/>
    <m/>
    <m/>
    <x v="1"/>
    <s v="Transferencia bancaria"/>
    <m/>
    <s v="Al contado"/>
    <n v="14585"/>
    <n v="17647.849999999999"/>
    <n v="17647.849999999999"/>
    <n v="0"/>
    <x v="6"/>
    <x v="2"/>
  </r>
  <r>
    <s v="FAC20210175"/>
    <x v="25"/>
    <x v="16"/>
    <m/>
    <m/>
    <m/>
    <x v="0"/>
    <s v="Transferencia bancaria"/>
    <m/>
    <s v="Al contado"/>
    <n v="10895"/>
    <n v="13182.949999999999"/>
    <n v="13182.949999999999"/>
    <n v="0"/>
    <x v="6"/>
    <x v="2"/>
  </r>
  <r>
    <s v="FAC20210176"/>
    <x v="25"/>
    <x v="17"/>
    <m/>
    <m/>
    <m/>
    <x v="2"/>
    <s v="Transferencia bancaria"/>
    <m/>
    <s v="Al contado"/>
    <n v="5705"/>
    <n v="6903.05"/>
    <n v="276.12200000000001"/>
    <n v="6626.9279999999999"/>
    <x v="6"/>
    <x v="0"/>
  </r>
  <r>
    <s v="FAC20210177"/>
    <x v="26"/>
    <x v="18"/>
    <m/>
    <m/>
    <m/>
    <x v="0"/>
    <s v="Transferencia bancaria"/>
    <m/>
    <s v="Al contado"/>
    <n v="7368"/>
    <n v="8915.2799999999988"/>
    <n v="6151.5431999999992"/>
    <n v="2763.7367999999997"/>
    <x v="6"/>
    <x v="0"/>
  </r>
  <r>
    <s v="FAC20210178"/>
    <x v="27"/>
    <x v="19"/>
    <m/>
    <m/>
    <m/>
    <x v="2"/>
    <s v="Transferencia bancaria"/>
    <m/>
    <s v="Al contado"/>
    <n v="353"/>
    <n v="427.13"/>
    <n v="226.37889999999999"/>
    <n v="200.75110000000001"/>
    <x v="6"/>
    <x v="3"/>
  </r>
  <r>
    <s v="FAC20210179"/>
    <x v="27"/>
    <x v="20"/>
    <m/>
    <m/>
    <m/>
    <x v="2"/>
    <s v="Transferencia bancaria"/>
    <m/>
    <s v="Al contado"/>
    <n v="9468"/>
    <n v="11456.279999999999"/>
    <n v="3436.8839999999996"/>
    <n v="8019.3959999999988"/>
    <x v="6"/>
    <x v="0"/>
  </r>
  <r>
    <s v="FAC20210180"/>
    <x v="27"/>
    <x v="21"/>
    <m/>
    <m/>
    <m/>
    <x v="2"/>
    <s v="Transferencia bancaria"/>
    <m/>
    <s v="Al contado"/>
    <n v="4922"/>
    <n v="5955.62"/>
    <n v="3096.9223999999999"/>
    <n v="2858.6976"/>
    <x v="6"/>
    <x v="0"/>
  </r>
  <r>
    <s v="FAC20210181"/>
    <x v="27"/>
    <x v="22"/>
    <m/>
    <m/>
    <m/>
    <x v="2"/>
    <s v="Transferencia bancaria"/>
    <m/>
    <s v="Al contado"/>
    <n v="8148"/>
    <n v="9859.08"/>
    <n v="9859.08"/>
    <n v="0"/>
    <x v="6"/>
    <x v="2"/>
  </r>
  <r>
    <s v="FAC20210182"/>
    <x v="28"/>
    <x v="23"/>
    <m/>
    <m/>
    <m/>
    <x v="2"/>
    <s v="Transferencia bancaria"/>
    <m/>
    <s v="Al contado"/>
    <n v="3678"/>
    <n v="4450.38"/>
    <n v="578.54939999999999"/>
    <n v="3871.8306000000002"/>
    <x v="6"/>
    <x v="0"/>
  </r>
  <r>
    <s v="FAC20210183"/>
    <x v="28"/>
    <x v="24"/>
    <m/>
    <m/>
    <m/>
    <x v="0"/>
    <s v="Transferencia bancaria"/>
    <m/>
    <s v="Al contado"/>
    <n v="7462"/>
    <n v="9029.02"/>
    <n v="6862.0551999999998"/>
    <n v="2166.9648000000007"/>
    <x v="6"/>
    <x v="0"/>
  </r>
  <r>
    <s v="FAC20210184"/>
    <x v="28"/>
    <x v="25"/>
    <m/>
    <m/>
    <m/>
    <x v="1"/>
    <s v="Transferencia bancaria"/>
    <m/>
    <s v="Al contado"/>
    <n v="3005"/>
    <n v="3636.0499999999997"/>
    <n v="3526.9684999999999"/>
    <n v="109.08149999999978"/>
    <x v="6"/>
    <x v="3"/>
  </r>
  <r>
    <s v="FAC20210185"/>
    <x v="29"/>
    <x v="0"/>
    <m/>
    <m/>
    <m/>
    <x v="2"/>
    <s v="Transferencia bancaria"/>
    <m/>
    <s v="Al contado"/>
    <n v="6897"/>
    <n v="8345.369999999999"/>
    <n v="8345.369999999999"/>
    <n v="0"/>
    <x v="7"/>
    <x v="2"/>
  </r>
  <r>
    <s v="FAC20210186"/>
    <x v="29"/>
    <x v="1"/>
    <m/>
    <m/>
    <m/>
    <x v="2"/>
    <s v="Transferencia bancaria"/>
    <m/>
    <s v="Al contado"/>
    <n v="2903"/>
    <n v="3512.63"/>
    <n v="456.64190000000002"/>
    <n v="3055.9881"/>
    <x v="7"/>
    <x v="0"/>
  </r>
  <r>
    <s v="FAC20210187"/>
    <x v="29"/>
    <x v="2"/>
    <m/>
    <m/>
    <m/>
    <x v="1"/>
    <s v="Transferencia bancaria"/>
    <m/>
    <s v="Al contado"/>
    <n v="4308"/>
    <n v="5212.68"/>
    <n v="2971.2276000000002"/>
    <n v="2241.4524000000001"/>
    <x v="7"/>
    <x v="0"/>
  </r>
  <r>
    <s v="FAC20210188"/>
    <x v="29"/>
    <x v="3"/>
    <m/>
    <m/>
    <m/>
    <x v="0"/>
    <s v="Transferencia bancaria"/>
    <m/>
    <s v="Al contado"/>
    <n v="10725"/>
    <n v="12977.25"/>
    <n v="12717.705"/>
    <n v="259.54500000000007"/>
    <x v="7"/>
    <x v="3"/>
  </r>
  <r>
    <s v="FAC20210189"/>
    <x v="30"/>
    <x v="4"/>
    <m/>
    <m/>
    <m/>
    <x v="2"/>
    <s v="Transferencia bancaria"/>
    <m/>
    <s v="Al contado"/>
    <n v="6905"/>
    <n v="8355.0499999999993"/>
    <n v="8355.0499999999993"/>
    <n v="0"/>
    <x v="7"/>
    <x v="2"/>
  </r>
  <r>
    <s v="FAC20210190"/>
    <x v="31"/>
    <x v="5"/>
    <m/>
    <m/>
    <m/>
    <x v="0"/>
    <s v="Transferencia bancaria"/>
    <m/>
    <s v="Al contado"/>
    <n v="5027"/>
    <n v="6082.67"/>
    <n v="6082.67"/>
    <n v="0"/>
    <x v="7"/>
    <x v="2"/>
  </r>
  <r>
    <s v="FAC20210191"/>
    <x v="32"/>
    <x v="6"/>
    <m/>
    <m/>
    <m/>
    <x v="2"/>
    <s v="Transferencia bancaria"/>
    <m/>
    <s v="Al contado"/>
    <n v="8634"/>
    <n v="10447.14"/>
    <n v="3552.0275999999999"/>
    <n v="6895.1124"/>
    <x v="7"/>
    <x v="0"/>
  </r>
  <r>
    <s v="FAC20210192"/>
    <x v="32"/>
    <x v="7"/>
    <m/>
    <m/>
    <m/>
    <x v="2"/>
    <s v="Transferencia bancaria"/>
    <m/>
    <s v="Al contado"/>
    <n v="12448"/>
    <n v="15062.08"/>
    <n v="3464.2784000000001"/>
    <n v="11597.801599999999"/>
    <x v="7"/>
    <x v="0"/>
  </r>
  <r>
    <s v="FAC20210193"/>
    <x v="32"/>
    <x v="8"/>
    <m/>
    <m/>
    <m/>
    <x v="2"/>
    <s v="Transferencia bancaria"/>
    <m/>
    <s v="Al contado"/>
    <n v="232"/>
    <n v="280.71999999999997"/>
    <n v="160.0104"/>
    <n v="120.70959999999997"/>
    <x v="7"/>
    <x v="3"/>
  </r>
  <r>
    <s v="FAC20210194"/>
    <x v="32"/>
    <x v="9"/>
    <m/>
    <m/>
    <m/>
    <x v="2"/>
    <s v="Transferencia bancaria"/>
    <m/>
    <s v="Al contado"/>
    <n v="7742"/>
    <n v="9367.82"/>
    <n v="7119.5431999999992"/>
    <n v="2248.2768000000005"/>
    <x v="7"/>
    <x v="0"/>
  </r>
  <r>
    <s v="FAC20210195"/>
    <x v="33"/>
    <x v="10"/>
    <m/>
    <m/>
    <m/>
    <x v="2"/>
    <s v="Transferencia bancaria"/>
    <m/>
    <s v="Al contado"/>
    <n v="8399"/>
    <n v="10162.789999999999"/>
    <n v="4471.6275999999998"/>
    <n v="5691.1623999999993"/>
    <x v="7"/>
    <x v="0"/>
  </r>
  <r>
    <s v="FAC20210196"/>
    <x v="30"/>
    <x v="11"/>
    <m/>
    <m/>
    <m/>
    <x v="0"/>
    <s v="Transferencia bancaria"/>
    <m/>
    <s v="Al contado"/>
    <n v="5121"/>
    <n v="6196.41"/>
    <n v="5266.9484999999995"/>
    <n v="929.46150000000034"/>
    <x v="7"/>
    <x v="1"/>
  </r>
  <r>
    <s v="FAC20210197"/>
    <x v="30"/>
    <x v="12"/>
    <m/>
    <m/>
    <m/>
    <x v="1"/>
    <s v="Transferencia bancaria"/>
    <m/>
    <s v="Al contado"/>
    <n v="2162"/>
    <n v="2616.02"/>
    <n v="2485.2190000000001"/>
    <n v="130.80099999999993"/>
    <x v="7"/>
    <x v="3"/>
  </r>
  <r>
    <s v="FAC20210198"/>
    <x v="30"/>
    <x v="13"/>
    <m/>
    <m/>
    <m/>
    <x v="2"/>
    <s v="Transferencia bancaria"/>
    <m/>
    <s v="Al contado"/>
    <n v="10502"/>
    <n v="12707.42"/>
    <n v="8259.8230000000003"/>
    <n v="4447.5969999999998"/>
    <x v="7"/>
    <x v="0"/>
  </r>
  <r>
    <s v="FAC20210199"/>
    <x v="34"/>
    <x v="0"/>
    <m/>
    <m/>
    <m/>
    <x v="2"/>
    <s v="Transferencia bancaria"/>
    <m/>
    <s v="Al contado"/>
    <n v="11007"/>
    <n v="13318.47"/>
    <n v="13318.47"/>
    <n v="0"/>
    <x v="8"/>
    <x v="2"/>
  </r>
  <r>
    <s v="FAC20210200"/>
    <x v="34"/>
    <x v="1"/>
    <m/>
    <m/>
    <m/>
    <x v="1"/>
    <s v="Transferencia bancaria"/>
    <m/>
    <s v="Al contado"/>
    <n v="12866"/>
    <n v="15567.859999999999"/>
    <n v="15567.859999999999"/>
    <n v="0"/>
    <x v="8"/>
    <x v="2"/>
  </r>
  <r>
    <s v="FAC20210201"/>
    <x v="34"/>
    <x v="2"/>
    <m/>
    <m/>
    <m/>
    <x v="0"/>
    <s v="Transferencia bancaria"/>
    <m/>
    <s v="Al contado"/>
    <n v="9989"/>
    <n v="12086.69"/>
    <n v="9790.2188999999998"/>
    <n v="2296.4711000000007"/>
    <x v="8"/>
    <x v="0"/>
  </r>
  <r>
    <s v="FAC20210202"/>
    <x v="34"/>
    <x v="3"/>
    <m/>
    <m/>
    <m/>
    <x v="2"/>
    <s v="Transferencia bancaria"/>
    <m/>
    <s v="Al contado"/>
    <n v="6471"/>
    <n v="7829.91"/>
    <n v="2348.973"/>
    <n v="5480.9369999999999"/>
    <x v="8"/>
    <x v="0"/>
  </r>
  <r>
    <s v="FAC20210203"/>
    <x v="35"/>
    <x v="4"/>
    <m/>
    <m/>
    <m/>
    <x v="0"/>
    <s v="Transferencia bancaria"/>
    <m/>
    <s v="Al contado"/>
    <n v="6825"/>
    <n v="8258.25"/>
    <n v="2890.3874999999998"/>
    <n v="5367.8625000000002"/>
    <x v="8"/>
    <x v="0"/>
  </r>
  <r>
    <s v="FAC20210204"/>
    <x v="36"/>
    <x v="5"/>
    <m/>
    <m/>
    <m/>
    <x v="2"/>
    <s v="Transferencia bancaria"/>
    <m/>
    <s v="Al contado"/>
    <n v="8804"/>
    <n v="10652.84"/>
    <n v="3408.9088000000002"/>
    <n v="7243.9312"/>
    <x v="8"/>
    <x v="0"/>
  </r>
  <r>
    <s v="FAC20210205"/>
    <x v="36"/>
    <x v="6"/>
    <m/>
    <m/>
    <m/>
    <x v="2"/>
    <s v="Transferencia bancaria"/>
    <m/>
    <s v="Al contado"/>
    <n v="5166"/>
    <n v="6250.86"/>
    <n v="6188.3514000000005"/>
    <n v="62.508599999999205"/>
    <x v="8"/>
    <x v="3"/>
  </r>
  <r>
    <s v="FAC20210206"/>
    <x v="36"/>
    <x v="7"/>
    <m/>
    <m/>
    <m/>
    <x v="2"/>
    <s v="Transferencia bancaria"/>
    <m/>
    <s v="Al contado"/>
    <n v="10456"/>
    <n v="12651.76"/>
    <n v="12651.76"/>
    <n v="0"/>
    <x v="8"/>
    <x v="2"/>
  </r>
  <r>
    <s v="FAC20210207"/>
    <x v="36"/>
    <x v="8"/>
    <m/>
    <m/>
    <m/>
    <x v="2"/>
    <s v="Transferencia bancaria"/>
    <m/>
    <s v="Al contado"/>
    <n v="11589"/>
    <n v="14022.689999999999"/>
    <n v="14022.689999999999"/>
    <n v="0"/>
    <x v="8"/>
    <x v="2"/>
  </r>
  <r>
    <s v="FAC20210208"/>
    <x v="37"/>
    <x v="9"/>
    <m/>
    <m/>
    <m/>
    <x v="2"/>
    <s v="Transferencia bancaria"/>
    <m/>
    <s v="Al contado"/>
    <n v="7481"/>
    <n v="9052.01"/>
    <n v="6607.9673000000003"/>
    <n v="2444.0427"/>
    <x v="8"/>
    <x v="0"/>
  </r>
  <r>
    <s v="FAC20210209"/>
    <x v="37"/>
    <x v="10"/>
    <m/>
    <m/>
    <m/>
    <x v="0"/>
    <s v="Transferencia bancaria"/>
    <m/>
    <s v="Al contado"/>
    <n v="12497"/>
    <n v="15121.369999999999"/>
    <n v="9828.8904999999995"/>
    <n v="5292.4794999999995"/>
    <x v="8"/>
    <x v="0"/>
  </r>
  <r>
    <s v="FAC20210210"/>
    <x v="37"/>
    <x v="11"/>
    <m/>
    <m/>
    <m/>
    <x v="1"/>
    <s v="Transferencia bancaria"/>
    <m/>
    <s v="Al contado"/>
    <n v="14595"/>
    <n v="17659.95"/>
    <n v="8653.3755000000001"/>
    <n v="9006.5745000000006"/>
    <x v="8"/>
    <x v="0"/>
  </r>
  <r>
    <s v="FAC20210211"/>
    <x v="37"/>
    <x v="12"/>
    <m/>
    <m/>
    <m/>
    <x v="2"/>
    <s v="Transferencia bancaria"/>
    <m/>
    <s v="Al contado"/>
    <n v="1319"/>
    <n v="1595.99"/>
    <n v="734.15539999999999"/>
    <n v="861.83460000000002"/>
    <x v="8"/>
    <x v="1"/>
  </r>
  <r>
    <s v="FAC20210212"/>
    <x v="37"/>
    <x v="13"/>
    <m/>
    <m/>
    <m/>
    <x v="2"/>
    <s v="Transferencia bancaria"/>
    <m/>
    <s v="Al contado"/>
    <n v="3935"/>
    <n v="4761.3499999999995"/>
    <n v="4761.3499999999995"/>
    <n v="0"/>
    <x v="8"/>
    <x v="2"/>
  </r>
  <r>
    <s v="FAC20210213"/>
    <x v="37"/>
    <x v="14"/>
    <m/>
    <m/>
    <m/>
    <x v="1"/>
    <s v="Transferencia bancaria"/>
    <m/>
    <s v="Al contado"/>
    <n v="13651"/>
    <n v="16517.71"/>
    <n v="16517.71"/>
    <n v="0"/>
    <x v="8"/>
    <x v="2"/>
  </r>
  <r>
    <s v="FAC20210214"/>
    <x v="37"/>
    <x v="15"/>
    <m/>
    <m/>
    <m/>
    <x v="0"/>
    <s v="Transferencia bancaria"/>
    <m/>
    <s v="Al contado"/>
    <n v="2190"/>
    <n v="2649.9"/>
    <n v="2649.9"/>
    <n v="0"/>
    <x v="8"/>
    <x v="2"/>
  </r>
  <r>
    <s v="FAC20210215"/>
    <x v="34"/>
    <x v="16"/>
    <m/>
    <m/>
    <m/>
    <x v="2"/>
    <s v="Transferencia bancaria"/>
    <m/>
    <s v="Al contado"/>
    <n v="6923"/>
    <n v="8376.83"/>
    <n v="8376.83"/>
    <n v="0"/>
    <x v="8"/>
    <x v="2"/>
  </r>
  <r>
    <s v="FAC20210216"/>
    <x v="35"/>
    <x v="17"/>
    <m/>
    <m/>
    <m/>
    <x v="0"/>
    <s v="Transferencia bancaria"/>
    <m/>
    <s v="Al contado"/>
    <n v="6866"/>
    <n v="8307.86"/>
    <n v="1910.8078000000003"/>
    <n v="6397.0522000000001"/>
    <x v="8"/>
    <x v="0"/>
  </r>
  <r>
    <s v="FAC20210217"/>
    <x v="36"/>
    <x v="18"/>
    <m/>
    <m/>
    <m/>
    <x v="2"/>
    <s v="Transferencia bancaria"/>
    <m/>
    <s v="Al contado"/>
    <n v="8289"/>
    <n v="10029.69"/>
    <n v="2106.2349000000004"/>
    <n v="7923.4551000000001"/>
    <x v="8"/>
    <x v="0"/>
  </r>
  <r>
    <s v="FAC20210218"/>
    <x v="36"/>
    <x v="19"/>
    <m/>
    <m/>
    <m/>
    <x v="2"/>
    <s v="Transferencia bancaria"/>
    <m/>
    <s v="Al contado"/>
    <n v="6978"/>
    <n v="8443.3799999999992"/>
    <n v="8443.3799999999992"/>
    <n v="0"/>
    <x v="8"/>
    <x v="2"/>
  </r>
  <r>
    <s v="FAC20210219"/>
    <x v="36"/>
    <x v="20"/>
    <m/>
    <m/>
    <m/>
    <x v="2"/>
    <s v="Transferencia bancaria"/>
    <m/>
    <s v="Al contado"/>
    <n v="6685"/>
    <n v="8088.8499999999995"/>
    <n v="8088.8499999999995"/>
    <n v="0"/>
    <x v="8"/>
    <x v="2"/>
  </r>
  <r>
    <s v="FAC20210220"/>
    <x v="36"/>
    <x v="21"/>
    <m/>
    <m/>
    <m/>
    <x v="2"/>
    <s v="Transferencia bancaria"/>
    <m/>
    <s v="Al contado"/>
    <n v="14335"/>
    <n v="17345.349999999999"/>
    <n v="16998.442999999999"/>
    <n v="346.90699999999924"/>
    <x v="8"/>
    <x v="3"/>
  </r>
  <r>
    <s v="FAC20210221"/>
    <x v="37"/>
    <x v="22"/>
    <m/>
    <m/>
    <m/>
    <x v="2"/>
    <s v="Transferencia bancaria"/>
    <m/>
    <s v="Al contado"/>
    <n v="1953"/>
    <n v="2363.13"/>
    <n v="1181.5650000000001"/>
    <n v="1181.5650000000001"/>
    <x v="8"/>
    <x v="0"/>
  </r>
  <r>
    <s v="FAC20210222"/>
    <x v="34"/>
    <x v="23"/>
    <m/>
    <m/>
    <m/>
    <x v="0"/>
    <s v="Transferencia bancaria"/>
    <m/>
    <s v="Al contado"/>
    <n v="12277"/>
    <n v="14855.17"/>
    <n v="6387.7231000000002"/>
    <n v="8467.446899999999"/>
    <x v="8"/>
    <x v="0"/>
  </r>
  <r>
    <s v="FAC20210223"/>
    <x v="34"/>
    <x v="24"/>
    <m/>
    <m/>
    <m/>
    <x v="1"/>
    <s v="Transferencia bancaria"/>
    <m/>
    <s v="Al contado"/>
    <n v="2202"/>
    <n v="2664.42"/>
    <n v="1278.9216000000001"/>
    <n v="1385.4983999999999"/>
    <x v="8"/>
    <x v="0"/>
  </r>
  <r>
    <s v="FAC20210224"/>
    <x v="34"/>
    <x v="25"/>
    <m/>
    <m/>
    <m/>
    <x v="2"/>
    <s v="Transferencia bancaria"/>
    <m/>
    <s v="Al contado"/>
    <n v="1158"/>
    <n v="1401.18"/>
    <n v="1401.18"/>
    <n v="0"/>
    <x v="8"/>
    <x v="2"/>
  </r>
  <r>
    <s v="FAC20210225"/>
    <x v="34"/>
    <x v="26"/>
    <m/>
    <m/>
    <m/>
    <x v="2"/>
    <s v="Transferencia bancaria"/>
    <m/>
    <s v="Al contado"/>
    <n v="12470"/>
    <n v="15088.699999999999"/>
    <n v="14334.264999999999"/>
    <n v="754.43499999999949"/>
    <x v="8"/>
    <x v="1"/>
  </r>
  <r>
    <s v="FAC20210226"/>
    <x v="34"/>
    <x v="27"/>
    <m/>
    <m/>
    <m/>
    <x v="1"/>
    <s v="Transferencia bancaria"/>
    <m/>
    <s v="Al contado"/>
    <n v="717"/>
    <n v="867.56999999999994"/>
    <n v="798.16439999999989"/>
    <n v="69.405600000000049"/>
    <x v="8"/>
    <x v="3"/>
  </r>
  <r>
    <s v="FAC20210227"/>
    <x v="34"/>
    <x v="28"/>
    <m/>
    <m/>
    <m/>
    <x v="0"/>
    <s v="Transferencia bancaria"/>
    <m/>
    <s v="Al contado"/>
    <n v="12509"/>
    <n v="15135.89"/>
    <n v="605.43560000000002"/>
    <n v="14530.454399999999"/>
    <x v="8"/>
    <x v="0"/>
  </r>
  <r>
    <s v="FAC20210228"/>
    <x v="34"/>
    <x v="29"/>
    <m/>
    <m/>
    <m/>
    <x v="2"/>
    <s v="Transferencia bancaria"/>
    <m/>
    <s v="Al contado"/>
    <n v="4205"/>
    <n v="5088.05"/>
    <n v="101.76100000000001"/>
    <n v="4986.2889999999998"/>
    <x v="8"/>
    <x v="0"/>
  </r>
  <r>
    <s v="FAC20210229"/>
    <x v="38"/>
    <x v="0"/>
    <m/>
    <m/>
    <m/>
    <x v="0"/>
    <s v="Transferencia bancaria"/>
    <m/>
    <s v="Al contado"/>
    <n v="10049"/>
    <n v="12159.289999999999"/>
    <n v="6322.8307999999997"/>
    <n v="5836.4591999999993"/>
    <x v="9"/>
    <x v="0"/>
  </r>
  <r>
    <s v="FAC20210230"/>
    <x v="39"/>
    <x v="1"/>
    <m/>
    <m/>
    <m/>
    <x v="2"/>
    <s v="Transferencia bancaria"/>
    <m/>
    <s v="Al contado"/>
    <n v="9906"/>
    <n v="11986.26"/>
    <n v="11626.672199999999"/>
    <n v="359.58780000000115"/>
    <x v="9"/>
    <x v="3"/>
  </r>
  <r>
    <s v="FAC20210231"/>
    <x v="39"/>
    <x v="2"/>
    <m/>
    <m/>
    <m/>
    <x v="2"/>
    <s v="Transferencia bancaria"/>
    <m/>
    <s v="Al contado"/>
    <n v="2666"/>
    <n v="3225.86"/>
    <n v="3225.86"/>
    <n v="0"/>
    <x v="9"/>
    <x v="2"/>
  </r>
  <r>
    <s v="FAC20210232"/>
    <x v="39"/>
    <x v="3"/>
    <m/>
    <m/>
    <m/>
    <x v="2"/>
    <s v="Transferencia bancaria"/>
    <m/>
    <s v="Al contado"/>
    <n v="12120"/>
    <n v="14665.199999999999"/>
    <n v="14665.199999999999"/>
    <n v="0"/>
    <x v="9"/>
    <x v="2"/>
  </r>
  <r>
    <s v="FAC20210233"/>
    <x v="39"/>
    <x v="4"/>
    <m/>
    <m/>
    <m/>
    <x v="2"/>
    <s v="Transferencia bancaria"/>
    <m/>
    <s v="Al contado"/>
    <n v="12573"/>
    <n v="15213.33"/>
    <n v="15213.33"/>
    <n v="0"/>
    <x v="9"/>
    <x v="2"/>
  </r>
  <r>
    <s v="FAC20210234"/>
    <x v="40"/>
    <x v="5"/>
    <m/>
    <m/>
    <m/>
    <x v="2"/>
    <s v="Transferencia bancaria"/>
    <m/>
    <s v="Al contado"/>
    <n v="840"/>
    <n v="1016.4"/>
    <n v="955.41599999999994"/>
    <n v="60.984000000000037"/>
    <x v="9"/>
    <x v="3"/>
  </r>
  <r>
    <s v="FAC20210235"/>
    <x v="41"/>
    <x v="6"/>
    <m/>
    <m/>
    <m/>
    <x v="0"/>
    <s v="Transferencia bancaria"/>
    <m/>
    <s v="Al contado"/>
    <n v="2681"/>
    <n v="3244.0099999999998"/>
    <n v="616.36189999999999"/>
    <n v="2627.6480999999999"/>
    <x v="9"/>
    <x v="0"/>
  </r>
  <r>
    <s v="FAC20210236"/>
    <x v="41"/>
    <x v="7"/>
    <m/>
    <m/>
    <m/>
    <x v="1"/>
    <s v="Transferencia bancaria"/>
    <m/>
    <s v="Al contado"/>
    <n v="13529"/>
    <n v="16370.09"/>
    <n v="9985.7548999999999"/>
    <n v="6384.3351000000002"/>
    <x v="9"/>
    <x v="0"/>
  </r>
  <r>
    <s v="FAC20210237"/>
    <x v="41"/>
    <x v="8"/>
    <m/>
    <m/>
    <m/>
    <x v="2"/>
    <s v="Transferencia bancaria"/>
    <m/>
    <s v="Al contado"/>
    <n v="14454"/>
    <n v="17489.34"/>
    <n v="17489.34"/>
    <n v="0"/>
    <x v="9"/>
    <x v="2"/>
  </r>
  <r>
    <s v="FAC20210238"/>
    <x v="41"/>
    <x v="9"/>
    <m/>
    <m/>
    <m/>
    <x v="2"/>
    <s v="Transferencia bancaria"/>
    <m/>
    <s v="Al contado"/>
    <n v="11079"/>
    <n v="13405.59"/>
    <n v="2010.8385000000001"/>
    <n v="11394.7515"/>
    <x v="9"/>
    <x v="0"/>
  </r>
  <r>
    <s v="FAC20210239"/>
    <x v="41"/>
    <x v="10"/>
    <m/>
    <m/>
    <m/>
    <x v="1"/>
    <s v="Transferencia bancaria"/>
    <m/>
    <s v="Al contado"/>
    <n v="12334"/>
    <n v="14924.14"/>
    <n v="8059.0355999999992"/>
    <n v="6865.1044000000002"/>
    <x v="9"/>
    <x v="0"/>
  </r>
  <r>
    <s v="FAC20210240"/>
    <x v="41"/>
    <x v="11"/>
    <m/>
    <m/>
    <m/>
    <x v="0"/>
    <s v="Transferencia bancaria"/>
    <m/>
    <s v="Al contado"/>
    <n v="2214"/>
    <n v="2678.94"/>
    <n v="187.5258"/>
    <n v="2491.4142000000002"/>
    <x v="9"/>
    <x v="0"/>
  </r>
  <r>
    <s v="FAC20210241"/>
    <x v="42"/>
    <x v="12"/>
    <m/>
    <m/>
    <m/>
    <x v="2"/>
    <s v="Transferencia bancaria"/>
    <m/>
    <s v="Al contado"/>
    <n v="11156"/>
    <n v="13498.76"/>
    <n v="13498.76"/>
    <n v="0"/>
    <x v="9"/>
    <x v="2"/>
  </r>
  <r>
    <s v="FAC20210242"/>
    <x v="38"/>
    <x v="13"/>
    <m/>
    <m/>
    <m/>
    <x v="0"/>
    <s v="Transferencia bancaria"/>
    <m/>
    <s v="Al contado"/>
    <n v="3295"/>
    <n v="3986.95"/>
    <n v="3986.95"/>
    <n v="0"/>
    <x v="9"/>
    <x v="2"/>
  </r>
  <r>
    <s v="FAC20210243"/>
    <x v="39"/>
    <x v="14"/>
    <m/>
    <m/>
    <m/>
    <x v="2"/>
    <s v="Transferencia bancaria"/>
    <m/>
    <s v="Al contado"/>
    <n v="13568"/>
    <n v="16417.28"/>
    <n v="16417.28"/>
    <n v="0"/>
    <x v="9"/>
    <x v="2"/>
  </r>
  <r>
    <s v="FAC20210244"/>
    <x v="39"/>
    <x v="15"/>
    <m/>
    <m/>
    <m/>
    <x v="2"/>
    <s v="Transferencia bancaria"/>
    <m/>
    <s v="Al contado"/>
    <n v="5481"/>
    <n v="6632.01"/>
    <n v="6632.01"/>
    <n v="0"/>
    <x v="9"/>
    <x v="2"/>
  </r>
  <r>
    <s v="FAC20210245"/>
    <x v="39"/>
    <x v="16"/>
    <m/>
    <m/>
    <m/>
    <x v="2"/>
    <s v="Transferencia bancaria"/>
    <m/>
    <s v="Al contado"/>
    <n v="9195"/>
    <n v="11125.949999999999"/>
    <n v="6230.5319999999992"/>
    <n v="4895.4179999999997"/>
    <x v="9"/>
    <x v="0"/>
  </r>
  <r>
    <s v="FAC20210246"/>
    <x v="39"/>
    <x v="17"/>
    <m/>
    <m/>
    <m/>
    <x v="2"/>
    <s v="Transferencia bancaria"/>
    <m/>
    <s v="Al contado"/>
    <n v="13659"/>
    <n v="16527.39"/>
    <n v="4462.3953000000001"/>
    <n v="12064.994699999999"/>
    <x v="9"/>
    <x v="0"/>
  </r>
  <r>
    <s v="FAC20210247"/>
    <x v="40"/>
    <x v="18"/>
    <m/>
    <m/>
    <m/>
    <x v="2"/>
    <s v="Transferencia bancaria"/>
    <m/>
    <s v="Al contado"/>
    <n v="9701"/>
    <n v="11738.21"/>
    <n v="2112.8777999999998"/>
    <n v="9625.3321999999989"/>
    <x v="9"/>
    <x v="0"/>
  </r>
  <r>
    <s v="FAC20210248"/>
    <x v="42"/>
    <x v="19"/>
    <m/>
    <m/>
    <m/>
    <x v="0"/>
    <s v="Transferencia bancaria"/>
    <m/>
    <s v="Al contado"/>
    <n v="13561"/>
    <n v="16408.810000000001"/>
    <n v="9681.197900000001"/>
    <n v="6727.6121000000003"/>
    <x v="9"/>
    <x v="0"/>
  </r>
  <r>
    <s v="FAC20210249"/>
    <x v="42"/>
    <x v="20"/>
    <m/>
    <m/>
    <m/>
    <x v="1"/>
    <s v="Transferencia bancaria"/>
    <m/>
    <s v="Al contado"/>
    <n v="8048"/>
    <n v="9738.08"/>
    <n v="8374.7487999999994"/>
    <n v="1363.3312000000005"/>
    <x v="9"/>
    <x v="0"/>
  </r>
  <r>
    <s v="FAC20210250"/>
    <x v="42"/>
    <x v="21"/>
    <m/>
    <m/>
    <m/>
    <x v="2"/>
    <s v="Transferencia bancaria"/>
    <m/>
    <s v="Al contado"/>
    <n v="6405"/>
    <n v="7750.05"/>
    <n v="7750.05"/>
    <n v="0"/>
    <x v="9"/>
    <x v="2"/>
  </r>
  <r>
    <s v="FAC20210251"/>
    <x v="43"/>
    <x v="0"/>
    <m/>
    <m/>
    <m/>
    <x v="2"/>
    <s v="Transferencia bancaria"/>
    <m/>
    <s v="Al contado"/>
    <n v="11527"/>
    <n v="13947.67"/>
    <n v="13529.2399"/>
    <n v="418.43009999999958"/>
    <x v="10"/>
    <x v="3"/>
  </r>
  <r>
    <s v="FAC20210252"/>
    <x v="43"/>
    <x v="1"/>
    <m/>
    <m/>
    <m/>
    <x v="1"/>
    <s v="Transferencia bancaria"/>
    <m/>
    <s v="Al contado"/>
    <n v="6441"/>
    <n v="7793.61"/>
    <n v="1091.1053999999999"/>
    <n v="6702.5046000000002"/>
    <x v="10"/>
    <x v="0"/>
  </r>
  <r>
    <s v="FAC20210253"/>
    <x v="43"/>
    <x v="2"/>
    <m/>
    <m/>
    <m/>
    <x v="0"/>
    <s v="Transferencia bancaria"/>
    <m/>
    <s v="Al contado"/>
    <n v="7754"/>
    <n v="9382.34"/>
    <n v="9382.34"/>
    <n v="0"/>
    <x v="10"/>
    <x v="2"/>
  </r>
  <r>
    <s v="FAC20210254"/>
    <x v="43"/>
    <x v="3"/>
    <m/>
    <m/>
    <m/>
    <x v="2"/>
    <s v="Transferencia bancaria"/>
    <m/>
    <s v="Al contado"/>
    <n v="14781"/>
    <n v="17885.009999999998"/>
    <n v="894.25049999999987"/>
    <n v="16990.7595"/>
    <x v="10"/>
    <x v="0"/>
  </r>
  <r>
    <s v="FAC20210255"/>
    <x v="44"/>
    <x v="4"/>
    <m/>
    <m/>
    <m/>
    <x v="0"/>
    <s v="Transferencia bancaria"/>
    <m/>
    <s v="Al contado"/>
    <n v="7463"/>
    <n v="9030.23"/>
    <n v="7765.9977999999992"/>
    <n v="1264.2322000000004"/>
    <x v="10"/>
    <x v="0"/>
  </r>
  <r>
    <s v="FAC20210256"/>
    <x v="45"/>
    <x v="5"/>
    <m/>
    <m/>
    <m/>
    <x v="2"/>
    <s v="Transferencia bancaria"/>
    <m/>
    <s v="Al contado"/>
    <n v="14063"/>
    <n v="17016.23"/>
    <n v="16675.9054"/>
    <n v="340.32459999999992"/>
    <x v="10"/>
    <x v="3"/>
  </r>
  <r>
    <s v="FAC20210257"/>
    <x v="45"/>
    <x v="6"/>
    <m/>
    <m/>
    <m/>
    <x v="2"/>
    <s v="Transferencia bancaria"/>
    <m/>
    <s v="Al contado"/>
    <n v="10997"/>
    <n v="13306.369999999999"/>
    <n v="13306.369999999999"/>
    <n v="0"/>
    <x v="10"/>
    <x v="2"/>
  </r>
  <r>
    <s v="FAC20210258"/>
    <x v="45"/>
    <x v="7"/>
    <m/>
    <m/>
    <m/>
    <x v="2"/>
    <s v="Transferencia bancaria"/>
    <m/>
    <s v="Al contado"/>
    <n v="3186"/>
    <n v="3855.06"/>
    <n v="2390.1372000000001"/>
    <n v="1464.9227999999998"/>
    <x v="10"/>
    <x v="0"/>
  </r>
  <r>
    <s v="FAC20210259"/>
    <x v="45"/>
    <x v="8"/>
    <m/>
    <m/>
    <m/>
    <x v="2"/>
    <s v="Transferencia bancaria"/>
    <m/>
    <s v="Al contado"/>
    <n v="14582"/>
    <n v="17644.22"/>
    <n v="8116.3412000000008"/>
    <n v="9527.8788000000004"/>
    <x v="10"/>
    <x v="0"/>
  </r>
  <r>
    <s v="FAC20210260"/>
    <x v="46"/>
    <x v="9"/>
    <m/>
    <m/>
    <m/>
    <x v="2"/>
    <s v="Transferencia bancaria"/>
    <m/>
    <s v="Al contado"/>
    <n v="7194"/>
    <n v="8704.74"/>
    <n v="3307.8011999999999"/>
    <n v="5396.9387999999999"/>
    <x v="10"/>
    <x v="0"/>
  </r>
  <r>
    <s v="FAC20210261"/>
    <x v="46"/>
    <x v="10"/>
    <m/>
    <m/>
    <m/>
    <x v="0"/>
    <s v="Transferencia bancaria"/>
    <m/>
    <s v="Al contado"/>
    <n v="11778"/>
    <n v="14251.38"/>
    <n v="10260.9936"/>
    <n v="3990.3863999999994"/>
    <x v="10"/>
    <x v="0"/>
  </r>
  <r>
    <s v="FAC20210262"/>
    <x v="46"/>
    <x v="11"/>
    <m/>
    <m/>
    <m/>
    <x v="1"/>
    <s v="Transferencia bancaria"/>
    <m/>
    <s v="Al contado"/>
    <n v="5752"/>
    <n v="6959.92"/>
    <n v="3131.9640000000004"/>
    <n v="3827.9559999999997"/>
    <x v="10"/>
    <x v="0"/>
  </r>
  <r>
    <s v="FAC20210263"/>
    <x v="46"/>
    <x v="12"/>
    <m/>
    <m/>
    <m/>
    <x v="2"/>
    <s v="Transferencia bancaria"/>
    <m/>
    <s v="Al contado"/>
    <n v="5395"/>
    <n v="6527.95"/>
    <n v="1044.472"/>
    <n v="5483.4780000000001"/>
    <x v="10"/>
    <x v="0"/>
  </r>
  <r>
    <s v="FAC20210264"/>
    <x v="46"/>
    <x v="13"/>
    <m/>
    <m/>
    <m/>
    <x v="2"/>
    <s v="Transferencia bancaria"/>
    <m/>
    <s v="Al contado"/>
    <n v="559"/>
    <n v="676.39"/>
    <n v="466.70909999999998"/>
    <n v="209.68090000000001"/>
    <x v="10"/>
    <x v="3"/>
  </r>
  <r>
    <s v="FAC20210265"/>
    <x v="47"/>
    <x v="0"/>
    <m/>
    <m/>
    <m/>
    <x v="1"/>
    <s v="Transferencia bancaria"/>
    <m/>
    <s v="Al contado"/>
    <n v="4166"/>
    <n v="5040.8599999999997"/>
    <n v="5040.8599999999997"/>
    <n v="0"/>
    <x v="11"/>
    <x v="2"/>
  </r>
  <r>
    <s v="FAC20210266"/>
    <x v="47"/>
    <x v="1"/>
    <m/>
    <m/>
    <m/>
    <x v="0"/>
    <s v="Transferencia bancaria"/>
    <m/>
    <s v="Al contado"/>
    <n v="11406"/>
    <n v="13801.26"/>
    <n v="13801.26"/>
    <n v="0"/>
    <x v="11"/>
    <x v="2"/>
  </r>
  <r>
    <s v="FAC20210267"/>
    <x v="48"/>
    <x v="2"/>
    <m/>
    <m/>
    <m/>
    <x v="2"/>
    <s v="Transferencia bancaria"/>
    <m/>
    <s v="Al contado"/>
    <n v="3382"/>
    <n v="4092.22"/>
    <n v="3887.6089999999995"/>
    <n v="204.61100000000033"/>
    <x v="11"/>
    <x v="3"/>
  </r>
  <r>
    <s v="FAC20210268"/>
    <x v="49"/>
    <x v="3"/>
    <m/>
    <m/>
    <m/>
    <x v="0"/>
    <s v="Transferencia bancaria"/>
    <m/>
    <s v="Al contado"/>
    <n v="909"/>
    <n v="1099.8899999999999"/>
    <n v="1033.8965999999998"/>
    <n v="65.993400000000065"/>
    <x v="11"/>
    <x v="3"/>
  </r>
  <r>
    <s v="FAC20210269"/>
    <x v="50"/>
    <x v="4"/>
    <m/>
    <m/>
    <m/>
    <x v="2"/>
    <s v="Transferencia bancaria"/>
    <m/>
    <s v="Al contado"/>
    <n v="1782"/>
    <n v="2156.2199999999998"/>
    <n v="1056.5477999999998"/>
    <n v="1099.6722"/>
    <x v="11"/>
    <x v="0"/>
  </r>
  <r>
    <s v="FAC20210270"/>
    <x v="50"/>
    <x v="5"/>
    <m/>
    <m/>
    <m/>
    <x v="2"/>
    <s v="Transferencia bancaria"/>
    <m/>
    <s v="Al contado"/>
    <n v="13359"/>
    <n v="16164.39"/>
    <n v="16164.39"/>
    <n v="0"/>
    <x v="11"/>
    <x v="2"/>
  </r>
  <r>
    <s v="FAC20210271"/>
    <x v="50"/>
    <x v="6"/>
    <m/>
    <m/>
    <m/>
    <x v="2"/>
    <s v="Transferencia bancaria"/>
    <m/>
    <s v="Al contado"/>
    <n v="1103"/>
    <n v="1334.6299999999999"/>
    <n v="1334.6299999999999"/>
    <n v="0"/>
    <x v="11"/>
    <x v="2"/>
  </r>
  <r>
    <s v="FAC20210272"/>
    <x v="50"/>
    <x v="7"/>
    <m/>
    <m/>
    <m/>
    <x v="2"/>
    <s v="Transferencia bancaria"/>
    <m/>
    <s v="Al contado"/>
    <n v="13895"/>
    <n v="16812.95"/>
    <n v="6052.6620000000003"/>
    <n v="10760.288"/>
    <x v="11"/>
    <x v="0"/>
  </r>
  <r>
    <s v="FAC20210273"/>
    <x v="51"/>
    <x v="8"/>
    <m/>
    <m/>
    <m/>
    <x v="2"/>
    <s v="Transferencia bancaria"/>
    <m/>
    <s v="Al contado"/>
    <n v="2195"/>
    <n v="2655.95"/>
    <n v="2018.5219999999999"/>
    <n v="637.42799999999988"/>
    <x v="11"/>
    <x v="1"/>
  </r>
  <r>
    <s v="FAC20210274"/>
    <x v="48"/>
    <x v="9"/>
    <m/>
    <m/>
    <m/>
    <x v="0"/>
    <s v="Transferencia bancaria"/>
    <m/>
    <s v="Al contado"/>
    <n v="10767"/>
    <n v="13028.07"/>
    <n v="12506.947200000001"/>
    <n v="521.12279999999919"/>
    <x v="11"/>
    <x v="1"/>
  </r>
  <r>
    <s v="FAC20210275"/>
    <x v="48"/>
    <x v="10"/>
    <m/>
    <m/>
    <m/>
    <x v="1"/>
    <s v="Transferencia bancaria"/>
    <m/>
    <s v="Al contado"/>
    <n v="1058"/>
    <n v="1280.18"/>
    <n v="166.42340000000002"/>
    <n v="1113.7566000000002"/>
    <x v="11"/>
    <x v="0"/>
  </r>
  <r>
    <s v="FAC20210276"/>
    <x v="48"/>
    <x v="11"/>
    <m/>
    <m/>
    <m/>
    <x v="2"/>
    <s v="Transferencia bancaria"/>
    <m/>
    <s v="Al contado"/>
    <n v="3057"/>
    <n v="3698.97"/>
    <n v="1331.6291999999999"/>
    <n v="2367.3407999999999"/>
    <x v="11"/>
    <x v="0"/>
  </r>
  <r>
    <s v="FAC20210277"/>
    <x v="48"/>
    <x v="12"/>
    <m/>
    <m/>
    <m/>
    <x v="2"/>
    <s v="Transferencia bancaria"/>
    <m/>
    <s v="Al contado"/>
    <n v="876"/>
    <n v="1059.96"/>
    <n v="498.18120000000005"/>
    <n v="561.77880000000005"/>
    <x v="11"/>
    <x v="1"/>
  </r>
  <r>
    <s v="FAC20210278"/>
    <x v="48"/>
    <x v="13"/>
    <m/>
    <m/>
    <m/>
    <x v="1"/>
    <s v="Transferencia bancaria"/>
    <m/>
    <s v="Al contado"/>
    <n v="10580"/>
    <n v="12801.8"/>
    <n v="12801.8"/>
    <n v="0"/>
    <x v="11"/>
    <x v="2"/>
  </r>
  <r>
    <s v="FAC20210279"/>
    <x v="48"/>
    <x v="14"/>
    <m/>
    <m/>
    <m/>
    <x v="0"/>
    <s v="Transferencia bancaria"/>
    <m/>
    <s v="Al contado"/>
    <n v="747"/>
    <n v="903.87"/>
    <n v="903.87"/>
    <n v="0"/>
    <x v="11"/>
    <x v="2"/>
  </r>
  <r>
    <s v="FAC20210280"/>
    <x v="48"/>
    <x v="15"/>
    <m/>
    <m/>
    <m/>
    <x v="2"/>
    <s v="Transferencia bancaria"/>
    <m/>
    <s v="Al contado"/>
    <n v="14540"/>
    <n v="17593.399999999998"/>
    <n v="7917.0299999999988"/>
    <n v="9676.369999999999"/>
    <x v="11"/>
    <x v="0"/>
  </r>
  <r>
    <s v="FAC20210281"/>
    <x v="49"/>
    <x v="16"/>
    <m/>
    <m/>
    <m/>
    <x v="0"/>
    <s v="Transferencia bancaria"/>
    <m/>
    <s v="Al contado"/>
    <n v="11306"/>
    <n v="13680.26"/>
    <n v="2736.0520000000001"/>
    <n v="10944.208000000001"/>
    <x v="11"/>
    <x v="0"/>
  </r>
  <r>
    <s v="FAC20210282"/>
    <x v="50"/>
    <x v="17"/>
    <m/>
    <m/>
    <m/>
    <x v="2"/>
    <s v="Transferencia bancaria"/>
    <m/>
    <s v="Al contado"/>
    <n v="11033"/>
    <n v="13349.93"/>
    <n v="10813.443300000001"/>
    <n v="2536.4866999999995"/>
    <x v="11"/>
    <x v="0"/>
  </r>
  <r>
    <s v="FAC20210283"/>
    <x v="50"/>
    <x v="18"/>
    <m/>
    <m/>
    <m/>
    <x v="2"/>
    <s v="Transferencia bancaria"/>
    <m/>
    <s v="Al contado"/>
    <n v="1275"/>
    <n v="1542.75"/>
    <n v="1542.75"/>
    <n v="0"/>
    <x v="11"/>
    <x v="2"/>
  </r>
  <r>
    <s v="FAC20210284"/>
    <x v="50"/>
    <x v="19"/>
    <m/>
    <m/>
    <m/>
    <x v="2"/>
    <s v="Transferencia bancaria"/>
    <m/>
    <s v="Al contado"/>
    <n v="13008"/>
    <n v="15739.68"/>
    <n v="15739.68"/>
    <n v="0"/>
    <x v="11"/>
    <x v="2"/>
  </r>
  <r>
    <s v="FAC20210285"/>
    <x v="50"/>
    <x v="20"/>
    <m/>
    <m/>
    <m/>
    <x v="2"/>
    <s v="Transferencia bancaria"/>
    <m/>
    <s v="Al contado"/>
    <n v="11843"/>
    <n v="14330.029999999999"/>
    <n v="14330.029999999999"/>
    <n v="0"/>
    <x v="11"/>
    <x v="2"/>
  </r>
  <r>
    <s v="FAC20210286"/>
    <x v="50"/>
    <x v="21"/>
    <m/>
    <m/>
    <m/>
    <x v="2"/>
    <s v="Transferencia bancaria"/>
    <m/>
    <s v="Al contado"/>
    <n v="9376"/>
    <n v="11344.96"/>
    <n v="11344.96"/>
    <n v="0"/>
    <x v="11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8D0FDA-8DD4-4DAD-9899-21E3D3A7536B}" name="TablaDinámica2" cacheId="17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 chartFormat="5" rowHeaderCaption="Clientes">
  <location ref="A14:B25" firstHeaderRow="1" firstDataRow="1" firstDataCol="1"/>
  <pivotFields count="17">
    <pivotField showAll="0"/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 measureFilter="1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showAll="0"/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showAll="0"/>
    <pivotField showAll="0"/>
    <pivotField numFmtId="164" showAll="0"/>
    <pivotField numFmtId="164" showAll="0"/>
    <pivotField numFmtId="164" showAll="0"/>
    <pivotField dataField="1" numFmtId="164" showAll="0"/>
    <pivotField showAll="0"/>
    <pivotField showAll="0">
      <items count="5">
        <item x="1"/>
        <item x="3"/>
        <item x="2"/>
        <item x="0"/>
        <item t="default"/>
      </items>
    </pivotField>
    <pivotField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</pivotFields>
  <rowFields count="1">
    <field x="2"/>
  </rowFields>
  <rowItems count="11">
    <i>
      <x v="1"/>
    </i>
    <i>
      <x v="2"/>
    </i>
    <i>
      <x v="3"/>
    </i>
    <i>
      <x v="9"/>
    </i>
    <i>
      <x v="12"/>
    </i>
    <i>
      <x v="14"/>
    </i>
    <i>
      <x v="33"/>
    </i>
    <i>
      <x v="44"/>
    </i>
    <i>
      <x v="47"/>
    </i>
    <i>
      <x v="49"/>
    </i>
    <i t="grand">
      <x/>
    </i>
  </rowItems>
  <colItems count="1">
    <i/>
  </colItems>
  <dataFields count="1">
    <dataField name="Suma Importe" fld="13" baseField="2" baseItem="1" numFmtId="164"/>
  </dataFields>
  <formats count="1">
    <format dxfId="11">
      <pivotArea outline="0" collapsedLevelsAreSubtotals="1" fieldPosition="0"/>
    </format>
  </formats>
  <conditionalFormats count="1">
    <conditionalFormat priority="1">
      <pivotAreas count="1">
        <pivotArea type="data" collapsedLevelsAreSubtotals="1" fieldPosition="0">
          <references count="2">
            <reference field="4294967294" count="1" selected="0">
              <x v="0"/>
            </reference>
            <reference field="2" count="10">
              <x v="1"/>
              <x v="2"/>
              <x v="3"/>
              <x v="9"/>
              <x v="12"/>
              <x v="14"/>
              <x v="33"/>
              <x v="44"/>
              <x v="47"/>
              <x v="49"/>
            </reference>
          </references>
        </pivotArea>
      </pivotAreas>
    </conditionalFormat>
  </conditionalFormats>
  <chartFormats count="1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4" showRowHeaders="1" showColHeaders="1" showRowStripes="0" showColStripes="0" showLastColumn="1"/>
  <filters count="1">
    <filter fld="2" type="count" evalOrder="-1" id="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89ED8E-3E2E-4D8B-98D2-7B7EAD780E2A}" name="TablaDinámica3" cacheId="17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>
  <location ref="A3:C4" firstHeaderRow="0" firstDataRow="1" firstDataCol="0"/>
  <pivotFields count="17">
    <pivotField showAll="0"/>
    <pivotField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showAll="0"/>
    <pivotField showAll="0"/>
    <pivotField numFmtId="164" showAll="0"/>
    <pivotField dataField="1" numFmtId="164" showAll="0"/>
    <pivotField dataField="1" numFmtId="164" showAll="0"/>
    <pivotField dataField="1" numFmtId="164" showAll="0"/>
    <pivotField showAll="0"/>
    <pivotField showAll="0">
      <items count="5">
        <item x="1"/>
        <item x="3"/>
        <item x="2"/>
        <item x="0"/>
        <item t="default"/>
      </items>
    </pivotField>
    <pivotField showAll="0" defaultSubtota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Suma de Total importe" fld="11" baseField="0" baseItem="0"/>
    <dataField name="Suma de Importe cobrado" fld="12" baseField="0" baseItem="0"/>
    <dataField name="Suma de Importe restante" fld="13" baseField="0" baseItem="0"/>
  </dataFields>
  <formats count="1">
    <format dxfId="1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8D46A8-F4AD-4380-907B-D8AF4E23524A}" name="TablaDinámica1" cacheId="17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N16" firstHeaderRow="1" firstDataRow="3" firstDataCol="1"/>
  <pivotFields count="17">
    <pivotField showAll="0"/>
    <pivotField axis="axisCol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Row" showAll="0" measureFilter="1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dataField="1" numFmtId="164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>
      <items count="5">
        <item x="1"/>
        <item x="3"/>
        <item x="2"/>
        <item x="0"/>
        <item t="default"/>
      </items>
    </pivotField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1">
    <field x="2"/>
  </rowFields>
  <rowItems count="11">
    <i>
      <x v="1"/>
    </i>
    <i>
      <x v="2"/>
    </i>
    <i>
      <x v="3"/>
    </i>
    <i>
      <x v="9"/>
    </i>
    <i>
      <x v="12"/>
    </i>
    <i>
      <x v="14"/>
    </i>
    <i>
      <x v="33"/>
    </i>
    <i>
      <x v="44"/>
    </i>
    <i>
      <x v="47"/>
    </i>
    <i>
      <x v="49"/>
    </i>
    <i t="grand">
      <x/>
    </i>
  </rowItems>
  <colFields count="2">
    <field x="16"/>
    <field x="1"/>
  </colFields>
  <col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dataFields count="1">
    <dataField name="Suma de Importe restante" fld="13" baseField="0" baseItem="0" numFmtId="164"/>
  </dataFields>
  <formats count="1">
    <format dxfId="9">
      <pivotArea outline="0" collapsedLevelsAreSubtotals="1" fieldPosition="0"/>
    </format>
  </formats>
  <conditionalFormats count="2">
    <conditionalFormat priority="1">
      <pivotAreas count="1">
        <pivotArea type="data" grandCol="1" collapsedLevelsAreSubtotals="1" fieldPosition="0">
          <references count="2">
            <reference field="4294967294" count="1" selected="0">
              <x v="0"/>
            </reference>
            <reference field="2" count="10">
              <x v="1"/>
              <x v="2"/>
              <x v="3"/>
              <x v="9"/>
              <x v="12"/>
              <x v="14"/>
              <x v="33"/>
              <x v="44"/>
              <x v="47"/>
              <x v="49"/>
            </reference>
          </references>
        </pivotArea>
      </pivotAreas>
    </conditionalFormat>
    <conditionalFormat priority="2">
      <pivotAreas count="1">
        <pivotArea type="data" collapsedLevelsAreSubtotals="1" fieldPosition="0">
          <references count="3">
            <reference field="4294967294" count="1" selected="0">
              <x v="0"/>
            </reference>
            <reference field="2" count="10">
              <x v="1"/>
              <x v="2"/>
              <x v="3"/>
              <x v="9"/>
              <x v="12"/>
              <x v="14"/>
              <x v="33"/>
              <x v="44"/>
              <x v="47"/>
              <x v="49"/>
            </reference>
            <reference field="16" count="12" selected="0"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</reference>
          </references>
        </pivotArea>
      </pivotAreas>
    </conditionalFormat>
  </conditionalFormats>
  <pivotTableStyleInfo name="PivotStyleMedium6" showRowHeaders="1" showColHeaders="1" showRowStripes="0" showColStripes="0" showLastColumn="1"/>
  <filters count="1">
    <filter fld="2" type="count" evalOrder="-1" id="21" iMeasureFld="0">
      <autoFilter ref="A1">
        <filterColumn colId="0">
          <top10 val="10" filterVal="10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riterio1" xr10:uid="{EE5533BD-C068-4B77-A0E5-BB3959209F82}" sourceName="Criterio">
  <pivotTables>
    <pivotTable tabId="3" name="TablaDinámica1"/>
  </pivotTables>
  <data>
    <tabular pivotCacheId="793109861">
      <items count="4">
        <i x="1" s="1"/>
        <i x="3" s="1"/>
        <i x="2" s="1"/>
        <i x="0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8DDD8B93-0DD5-4E75-A883-94AAC1552DF7}" sourceName="Meses">
  <pivotTables>
    <pivotTable tabId="3" name="TablaDinámica1"/>
  </pivotTables>
  <data>
    <tabular pivotCacheId="793109861">
      <items count="14"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/>
        <i x="0" s="1" nd="1"/>
        <i x="13" s="1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stado" xr10:uid="{AB3C839F-5BED-49ED-9095-70D75D4405F2}" sourceName="Estado">
  <pivotTables>
    <pivotTable tabId="4" name="TablaDinámica2"/>
    <pivotTable tabId="6" name="TablaDinámica3"/>
  </pivotTables>
  <data>
    <tabular pivotCacheId="793109861">
      <items count="3">
        <i x="0" s="1"/>
        <i x="1" s="1"/>
        <i x="2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riterio2" xr10:uid="{14E26F16-B872-4E00-844E-D6E61459D677}" sourceName="Criterio">
  <pivotTables>
    <pivotTable tabId="4" name="TablaDinámica2"/>
    <pivotTable tabId="6" name="TablaDinámica3"/>
  </pivotTables>
  <data>
    <tabular pivotCacheId="793109861">
      <items count="4">
        <i x="1" s="1"/>
        <i x="3" s="1"/>
        <i x="2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riterio" xr10:uid="{177FF9FA-3715-4007-9B96-2FDFD0CCF4F3}" sourceName="Criterio">
  <extLst>
    <x:ext xmlns:x15="http://schemas.microsoft.com/office/spreadsheetml/2010/11/main" uri="{2F2917AC-EB37-4324-AD4E-5DD8C200BD13}">
      <x15:tableSlicerCache tableId="1" column="17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4D9E643E-7F33-49E6-B7E8-64B9A50FFC98}" sourceName="Mes">
  <extLst>
    <x:ext xmlns:x15="http://schemas.microsoft.com/office/spreadsheetml/2010/11/main" uri="{2F2917AC-EB37-4324-AD4E-5DD8C200BD13}">
      <x15:tableSlicerCache tableId="1" column="16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Estado" xr10:uid="{A7F19A9F-E854-4297-99E5-AF36D3959CF7}" cache="SegmentaciónDeDatos_Estado" caption="Estado" style="SlicerStyleLight4" rowHeight="241300"/>
  <slicer name="Criterio 2" xr10:uid="{E95AC78D-96DD-4C77-84A0-00E995B8623E}" cache="SegmentaciónDeDatos_Criterio2" caption="Criterio" style="SlicerStyleLight4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riterio 1" xr10:uid="{9CC56E72-B9C0-42AB-9FAD-293BA5929083}" cache="SegmentaciónDeDatos_Criterio1" caption="Criterio" style="SlicerStyleDark1" rowHeight="241300"/>
  <slicer name="Meses" xr10:uid="{41AD271F-9818-4C8A-8524-58117B399414}" cache="SegmentaciónDeDatos_Meses" caption="Meses" style="SlicerStyleDark1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riterio" xr10:uid="{4CBD745D-0AF9-4CE9-940D-FA7DBB0C26BA}" cache="SegmentaciónDeDatos_Criterio" caption="Criterio" style="SlicerStyleLight6" rowHeight="241300"/>
  <slicer name="Mes" xr10:uid="{7F8501B6-107F-4274-8954-2CB2B61C6871}" cache="SegmentaciónDeDatos_Mes" caption="Mes" style="SlicerStyleLight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3B3E3F-7B26-42C9-BE26-213FD4AC6DB4}" name="Tabla1" displayName="Tabla1" ref="A1:P287" totalsRowShown="0" headerRowDxfId="8" dataDxfId="7" dataCellStyle="Moneda">
  <autoFilter ref="A1:P287" xr:uid="{F13B3E3F-7B26-42C9-BE26-213FD4AC6DB4}"/>
  <tableColumns count="16">
    <tableColumn id="1" xr3:uid="{FB9A2F72-D6F3-462F-9206-DD259A5D8325}" name="Referencia"/>
    <tableColumn id="2" xr3:uid="{94A823B7-6DAE-42E6-87EB-11CB54F04BBC}" name="Fecha" dataDxfId="6"/>
    <tableColumn id="3" xr3:uid="{C8E3595B-2C71-445B-A87E-16CAAB8E5FB1}" name="Cliente"/>
    <tableColumn id="4" xr3:uid="{DC46BB62-65E5-4576-A224-0A925757659B}" name="CIF/NIF del cliente"/>
    <tableColumn id="5" xr3:uid="{261F868B-5B66-494D-BFD2-5367BA781A94}" name="Email del cliente"/>
    <tableColumn id="6" xr3:uid="{9BF4AD36-FA41-4931-8E11-740B83ADC73C}" name="Teléfono"/>
    <tableColumn id="7" xr3:uid="{B3C5D8B1-0D0A-4D71-8BDE-B3FB245C05B8}" name="Estado"/>
    <tableColumn id="8" xr3:uid="{2D6A7562-E073-49CC-AC64-23A68081DAA1}" name="Forma pago"/>
    <tableColumn id="9" xr3:uid="{EA552AAC-79EF-4310-BA26-62DBF12FEBFA}" name="Cuenta bancaria"/>
    <tableColumn id="10" xr3:uid="{12356D23-0DB6-4638-A345-352BD6E6E9F5}" name="Tipo de vencimiento"/>
    <tableColumn id="11" xr3:uid="{E994CB75-CBAE-49AC-ADDD-9F853C8E5178}" name="Total base" dataDxfId="5" dataCellStyle="Moneda"/>
    <tableColumn id="13" xr3:uid="{653F7FD3-E9F8-43A4-B738-1C4CF7DED21C}" name="Total importe" dataDxfId="4" dataCellStyle="Moneda"/>
    <tableColumn id="14" xr3:uid="{D67C60BC-65E8-4233-BBA5-1EF6F07A2DC1}" name="Importe cobrado" dataDxfId="3" dataCellStyle="Moneda"/>
    <tableColumn id="15" xr3:uid="{8EC7C81F-27A0-4152-A5FB-F63511025576}" name="Importe restante" dataDxfId="2" dataCellStyle="Moneda">
      <calculatedColumnFormula>L2-M2</calculatedColumnFormula>
    </tableColumn>
    <tableColumn id="16" xr3:uid="{5B228A01-7E63-43D7-97D2-8510A2D077C8}" name="Mes" dataDxfId="1" dataCellStyle="Moneda">
      <calculatedColumnFormula>TEXT(Tabla1[[#This Row],[Fecha]],"mmmm")</calculatedColumnFormula>
    </tableColumn>
    <tableColumn id="17" xr3:uid="{BC0B6D0E-354A-4125-AA5B-F2501B08D186}" name="Criterio" dataDxfId="0" dataCellStyle="Moneda">
      <calculatedColumnFormula>IF(Tabla1[[#This Row],[Importe restante]]=0,"OK",IF(Tabla1[[#This Row],[Importe restante]]&lt;500,"Mandar mail",IF(Tabla1[[#This Row],[Importe restante]]&lt;1000,"LLamar al ciente","Visitar al cliente")))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Fecha" xr10:uid="{B859815D-3268-476A-96E0-9D61ECF87293}" sourceName="Fecha">
  <pivotTables>
    <pivotTable tabId="4" name="TablaDinámica2"/>
    <pivotTable tabId="6" name="TablaDinámica3"/>
  </pivotTables>
  <state minimalRefreshVersion="6" lastRefreshVersion="6" pivotCacheId="793109861" filterType="unknown">
    <bounds startDate="2021-01-01T00:00:00" endDate="2023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Fecha" xr10:uid="{2D480358-E464-4D62-BD59-5620C5A20EB0}" cache="NativeTimeline_Fecha" caption="Fecha" level="2" selectionLevel="2" scrollPosition="2021-01-01T00:00:00" style="TimeSlicerStyleLight4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Relationship Id="rId4" Type="http://schemas.microsoft.com/office/2011/relationships/timeline" Target="../timelines/timelin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07/relationships/slicer" Target="../slicers/slicer3.xml"/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67E0-2358-4D4A-A142-BD306F2FE1E5}">
  <dimension ref="A6:T25"/>
  <sheetViews>
    <sheetView showGridLines="0" zoomScale="130" zoomScaleNormal="130" workbookViewId="0">
      <selection activeCell="B16" sqref="B16"/>
    </sheetView>
  </sheetViews>
  <sheetFormatPr baseColWidth="10" defaultRowHeight="15" x14ac:dyDescent="0.25"/>
  <cols>
    <col min="1" max="1" width="12.5703125" bestFit="1" customWidth="1"/>
    <col min="2" max="2" width="13.42578125" bestFit="1" customWidth="1"/>
    <col min="3" max="3" width="17.28515625" bestFit="1" customWidth="1"/>
  </cols>
  <sheetData>
    <row r="6" spans="1:20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7"/>
    </row>
    <row r="7" spans="1:20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7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7"/>
    </row>
    <row r="9" spans="1:20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7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7"/>
    </row>
    <row r="11" spans="1:2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7"/>
    </row>
    <row r="14" spans="1:20" x14ac:dyDescent="0.25">
      <c r="A14" s="4" t="s">
        <v>375</v>
      </c>
      <c r="B14" t="s">
        <v>374</v>
      </c>
    </row>
    <row r="15" spans="1:20" x14ac:dyDescent="0.25">
      <c r="A15" s="5" t="s">
        <v>29</v>
      </c>
      <c r="B15" s="6">
        <v>42030.656799999997</v>
      </c>
    </row>
    <row r="16" spans="1:20" x14ac:dyDescent="0.25">
      <c r="A16" s="5" t="s">
        <v>30</v>
      </c>
      <c r="B16" s="6">
        <v>42084.2477</v>
      </c>
    </row>
    <row r="17" spans="1:2" x14ac:dyDescent="0.25">
      <c r="A17" s="5" t="s">
        <v>31</v>
      </c>
      <c r="B17" s="6">
        <v>40775.281799999997</v>
      </c>
    </row>
    <row r="18" spans="1:2" x14ac:dyDescent="0.25">
      <c r="A18" s="5" t="s">
        <v>37</v>
      </c>
      <c r="B18" s="6">
        <v>36489.304500000006</v>
      </c>
    </row>
    <row r="19" spans="1:2" x14ac:dyDescent="0.25">
      <c r="A19" s="5" t="s">
        <v>39</v>
      </c>
      <c r="B19" s="6">
        <v>32603.437899999997</v>
      </c>
    </row>
    <row r="20" spans="1:2" x14ac:dyDescent="0.25">
      <c r="A20" s="5" t="s">
        <v>41</v>
      </c>
      <c r="B20" s="6">
        <v>45254.871200000001</v>
      </c>
    </row>
    <row r="21" spans="1:2" x14ac:dyDescent="0.25">
      <c r="A21" s="5" t="s">
        <v>23</v>
      </c>
      <c r="B21" s="6">
        <v>41505.0933</v>
      </c>
    </row>
    <row r="22" spans="1:2" x14ac:dyDescent="0.25">
      <c r="A22" s="5" t="s">
        <v>24</v>
      </c>
      <c r="B22" s="6">
        <v>35022.820800000001</v>
      </c>
    </row>
    <row r="23" spans="1:2" x14ac:dyDescent="0.25">
      <c r="A23" s="5" t="s">
        <v>25</v>
      </c>
      <c r="B23" s="6">
        <v>32355.908199999994</v>
      </c>
    </row>
    <row r="24" spans="1:2" x14ac:dyDescent="0.25">
      <c r="A24" s="5" t="s">
        <v>27</v>
      </c>
      <c r="B24" s="6">
        <v>55908.703399999999</v>
      </c>
    </row>
    <row r="25" spans="1:2" x14ac:dyDescent="0.25">
      <c r="A25" s="5" t="s">
        <v>359</v>
      </c>
      <c r="B25" s="6">
        <v>404030.32559999998</v>
      </c>
    </row>
  </sheetData>
  <conditionalFormatting pivot="1" sqref="B15:B2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{AA46EF5B-F89A-46B5-8369-1511EC6516F6}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AA46EF5B-F89A-46B5-8369-1511EC6516F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B15:B24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  <ext xmlns:x15="http://schemas.microsoft.com/office/spreadsheetml/2010/11/main" uri="{7E03D99C-DC04-49d9-9315-930204A7B6E9}">
      <x15:timelineRefs>
        <x15:timelineRef r:id="rId4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651A0-637A-4B53-AC28-FCAD22723CAA}">
  <dimension ref="A3:C4"/>
  <sheetViews>
    <sheetView workbookViewId="0">
      <selection activeCell="A4" sqref="A4:C4"/>
    </sheetView>
  </sheetViews>
  <sheetFormatPr baseColWidth="10" defaultRowHeight="15" x14ac:dyDescent="0.25"/>
  <cols>
    <col min="1" max="1" width="21.28515625" bestFit="1" customWidth="1"/>
    <col min="2" max="2" width="24" bestFit="1" customWidth="1"/>
    <col min="3" max="3" width="24.28515625" bestFit="1" customWidth="1"/>
  </cols>
  <sheetData>
    <row r="3" spans="1:3" x14ac:dyDescent="0.25">
      <c r="A3" t="s">
        <v>376</v>
      </c>
      <c r="B3" t="s">
        <v>377</v>
      </c>
      <c r="C3" t="s">
        <v>360</v>
      </c>
    </row>
    <row r="4" spans="1:3" x14ac:dyDescent="0.25">
      <c r="A4" s="6">
        <v>2545930.7500000009</v>
      </c>
      <c r="B4" s="6">
        <v>1764857.0313000006</v>
      </c>
      <c r="C4" s="6">
        <v>781073.71869999985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37D03-3E7F-468D-8A7A-33C6D8CD60CC}">
  <dimension ref="A3:N16"/>
  <sheetViews>
    <sheetView showGridLines="0" zoomScale="120" zoomScaleNormal="120" workbookViewId="0">
      <selection activeCell="H4" sqref="H4 H6:H16"/>
      <pivotSelection pane="bottomRight" showHeader="1" extendable="1" axis="axisCol" start="6" max="13" activeRow="3" activeCol="7" previousRow="3" previousCol="7" click="1" r:id="rId1">
        <pivotArea dataOnly="0" outline="0" fieldPosition="0">
          <references count="1">
            <reference field="16" count="1">
              <x v="7"/>
            </reference>
          </references>
        </pivotArea>
      </pivotSelection>
    </sheetView>
  </sheetViews>
  <sheetFormatPr baseColWidth="10" defaultRowHeight="15" x14ac:dyDescent="0.25"/>
  <cols>
    <col min="1" max="1" width="24.85546875" bestFit="1" customWidth="1"/>
    <col min="2" max="2" width="22.42578125" bestFit="1" customWidth="1"/>
    <col min="3" max="13" width="10" bestFit="1" customWidth="1"/>
    <col min="14" max="14" width="12.5703125" bestFit="1" customWidth="1"/>
    <col min="15" max="15" width="9.85546875" bestFit="1" customWidth="1"/>
    <col min="16" max="16" width="9.42578125" bestFit="1" customWidth="1"/>
    <col min="17" max="17" width="11.7109375" bestFit="1" customWidth="1"/>
    <col min="18" max="18" width="13.140625" bestFit="1" customWidth="1"/>
    <col min="19" max="19" width="16.28515625" bestFit="1" customWidth="1"/>
    <col min="20" max="20" width="9.7109375" bestFit="1" customWidth="1"/>
    <col min="21" max="21" width="12.7109375" bestFit="1" customWidth="1"/>
    <col min="22" max="22" width="12.5703125" bestFit="1" customWidth="1"/>
    <col min="23" max="23" width="15.5703125" bestFit="1" customWidth="1"/>
    <col min="24" max="24" width="11.85546875" bestFit="1" customWidth="1"/>
    <col min="25" max="25" width="14.85546875" bestFit="1" customWidth="1"/>
    <col min="26" max="26" width="12.5703125" bestFit="1" customWidth="1"/>
    <col min="27" max="28" width="7.42578125" bestFit="1" customWidth="1"/>
    <col min="29" max="29" width="9.42578125" bestFit="1" customWidth="1"/>
    <col min="30" max="30" width="9.5703125" bestFit="1" customWidth="1"/>
    <col min="31" max="31" width="10.7109375" bestFit="1" customWidth="1"/>
    <col min="32" max="33" width="9.42578125" bestFit="1" customWidth="1"/>
    <col min="34" max="34" width="8.42578125" bestFit="1" customWidth="1"/>
    <col min="35" max="36" width="9.42578125" bestFit="1" customWidth="1"/>
    <col min="37" max="37" width="10.42578125" bestFit="1" customWidth="1"/>
    <col min="38" max="38" width="8.42578125" bestFit="1" customWidth="1"/>
    <col min="39" max="39" width="9.42578125" bestFit="1" customWidth="1"/>
    <col min="40" max="40" width="8.42578125" bestFit="1" customWidth="1"/>
    <col min="41" max="41" width="9.42578125" bestFit="1" customWidth="1"/>
    <col min="42" max="42" width="8.42578125" bestFit="1" customWidth="1"/>
    <col min="43" max="43" width="9.42578125" bestFit="1" customWidth="1"/>
    <col min="44" max="44" width="9.85546875" bestFit="1" customWidth="1"/>
    <col min="45" max="45" width="8.7109375" bestFit="1" customWidth="1"/>
    <col min="46" max="46" width="9.42578125" bestFit="1" customWidth="1"/>
    <col min="47" max="47" width="6.85546875" bestFit="1" customWidth="1"/>
    <col min="48" max="49" width="8.42578125" bestFit="1" customWidth="1"/>
    <col min="50" max="50" width="9.42578125" bestFit="1" customWidth="1"/>
    <col min="51" max="51" width="11.7109375" bestFit="1" customWidth="1"/>
    <col min="52" max="52" width="13.140625" bestFit="1" customWidth="1"/>
    <col min="53" max="56" width="9.42578125" bestFit="1" customWidth="1"/>
    <col min="57" max="57" width="16.28515625" bestFit="1" customWidth="1"/>
    <col min="58" max="58" width="9.7109375" bestFit="1" customWidth="1"/>
    <col min="59" max="59" width="9.42578125" bestFit="1" customWidth="1"/>
    <col min="60" max="61" width="8.42578125" bestFit="1" customWidth="1"/>
    <col min="62" max="63" width="9.42578125" bestFit="1" customWidth="1"/>
    <col min="64" max="64" width="12.7109375" bestFit="1" customWidth="1"/>
    <col min="65" max="65" width="12.5703125" bestFit="1" customWidth="1"/>
    <col min="66" max="66" width="9.42578125" bestFit="1" customWidth="1"/>
    <col min="67" max="67" width="8.42578125" bestFit="1" customWidth="1"/>
    <col min="68" max="69" width="9.42578125" bestFit="1" customWidth="1"/>
    <col min="70" max="70" width="15.5703125" bestFit="1" customWidth="1"/>
    <col min="71" max="71" width="11.85546875" bestFit="1" customWidth="1"/>
    <col min="72" max="74" width="9.42578125" bestFit="1" customWidth="1"/>
    <col min="75" max="75" width="6.5703125" bestFit="1" customWidth="1"/>
    <col min="76" max="76" width="9.42578125" bestFit="1" customWidth="1"/>
    <col min="77" max="77" width="14.85546875" bestFit="1" customWidth="1"/>
    <col min="78" max="78" width="12.5703125" bestFit="1" customWidth="1"/>
  </cols>
  <sheetData>
    <row r="3" spans="1:14" x14ac:dyDescent="0.25">
      <c r="A3" s="4" t="s">
        <v>360</v>
      </c>
      <c r="B3" s="4" t="s">
        <v>361</v>
      </c>
    </row>
    <row r="4" spans="1:14" x14ac:dyDescent="0.25">
      <c r="B4" t="s">
        <v>362</v>
      </c>
      <c r="C4" t="s">
        <v>363</v>
      </c>
      <c r="D4" t="s">
        <v>364</v>
      </c>
      <c r="E4" t="s">
        <v>365</v>
      </c>
      <c r="F4" t="s">
        <v>366</v>
      </c>
      <c r="G4" t="s">
        <v>367</v>
      </c>
      <c r="H4" t="s">
        <v>368</v>
      </c>
      <c r="I4" t="s">
        <v>369</v>
      </c>
      <c r="J4" t="s">
        <v>370</v>
      </c>
      <c r="K4" t="s">
        <v>371</v>
      </c>
      <c r="L4" t="s">
        <v>372</v>
      </c>
      <c r="M4" t="s">
        <v>373</v>
      </c>
      <c r="N4" t="s">
        <v>359</v>
      </c>
    </row>
    <row r="5" spans="1:14" x14ac:dyDescent="0.25">
      <c r="A5" s="4" t="s">
        <v>358</v>
      </c>
    </row>
    <row r="6" spans="1:14" x14ac:dyDescent="0.25">
      <c r="A6" s="5" t="s">
        <v>29</v>
      </c>
      <c r="B6" s="6">
        <v>4783.2993999999999</v>
      </c>
      <c r="C6" s="6">
        <v>11204.902499999998</v>
      </c>
      <c r="D6" s="6">
        <v>0</v>
      </c>
      <c r="E6" s="6">
        <v>1779.5711999999999</v>
      </c>
      <c r="F6" s="6">
        <v>2257.7511000000004</v>
      </c>
      <c r="G6" s="6">
        <v>0</v>
      </c>
      <c r="H6" s="6">
        <v>0</v>
      </c>
      <c r="I6" s="6">
        <v>2248.2768000000005</v>
      </c>
      <c r="J6" s="6">
        <v>2444.0427</v>
      </c>
      <c r="K6" s="6">
        <v>11394.7515</v>
      </c>
      <c r="L6" s="6">
        <v>5396.9387999999999</v>
      </c>
      <c r="M6" s="6">
        <v>521.12279999999919</v>
      </c>
      <c r="N6" s="6">
        <v>42030.656799999997</v>
      </c>
    </row>
    <row r="7" spans="1:14" x14ac:dyDescent="0.25">
      <c r="A7" s="5" t="s">
        <v>30</v>
      </c>
      <c r="B7" s="6">
        <v>94.742999999999938</v>
      </c>
      <c r="C7" s="6">
        <v>0</v>
      </c>
      <c r="D7" s="6">
        <v>0</v>
      </c>
      <c r="E7" s="6">
        <v>16864.8711</v>
      </c>
      <c r="F7" s="6">
        <v>490.35249999999996</v>
      </c>
      <c r="G7" s="6">
        <v>1681.3917999999994</v>
      </c>
      <c r="H7" s="6">
        <v>0</v>
      </c>
      <c r="I7" s="6">
        <v>5691.1623999999993</v>
      </c>
      <c r="J7" s="6">
        <v>5292.4794999999995</v>
      </c>
      <c r="K7" s="6">
        <v>6865.1044000000002</v>
      </c>
      <c r="L7" s="6">
        <v>3990.3863999999994</v>
      </c>
      <c r="M7" s="6">
        <v>1113.7566000000002</v>
      </c>
      <c r="N7" s="6">
        <v>42084.2477</v>
      </c>
    </row>
    <row r="8" spans="1:14" x14ac:dyDescent="0.25">
      <c r="A8" s="5" t="s">
        <v>31</v>
      </c>
      <c r="B8" s="6">
        <v>0</v>
      </c>
      <c r="C8" s="6">
        <v>455.73440000000005</v>
      </c>
      <c r="D8" s="6">
        <v>4433.9965999999995</v>
      </c>
      <c r="E8" s="6">
        <v>2452.8030999999996</v>
      </c>
      <c r="F8" s="6">
        <v>4734.8751999999995</v>
      </c>
      <c r="G8" s="6">
        <v>8723.6039000000001</v>
      </c>
      <c r="H8" s="6">
        <v>1351.5216</v>
      </c>
      <c r="I8" s="6">
        <v>929.46150000000034</v>
      </c>
      <c r="J8" s="6">
        <v>9006.5745000000006</v>
      </c>
      <c r="K8" s="6">
        <v>2491.4142000000002</v>
      </c>
      <c r="L8" s="6">
        <v>3827.9559999999997</v>
      </c>
      <c r="M8" s="6">
        <v>2367.3407999999999</v>
      </c>
      <c r="N8" s="6">
        <v>40775.281799999997</v>
      </c>
    </row>
    <row r="9" spans="1:14" x14ac:dyDescent="0.25">
      <c r="A9" s="5" t="s">
        <v>37</v>
      </c>
      <c r="B9" s="6">
        <v>678.62850000000071</v>
      </c>
      <c r="C9" s="6">
        <v>0</v>
      </c>
      <c r="D9" s="6">
        <v>8185.2143999999998</v>
      </c>
      <c r="E9" s="6">
        <v>0</v>
      </c>
      <c r="F9" s="6"/>
      <c r="G9" s="6"/>
      <c r="H9" s="6">
        <v>6626.9279999999999</v>
      </c>
      <c r="I9" s="6"/>
      <c r="J9" s="6">
        <v>6397.0522000000001</v>
      </c>
      <c r="K9" s="6">
        <v>12064.994699999999</v>
      </c>
      <c r="L9" s="6"/>
      <c r="M9" s="6">
        <v>2536.4866999999995</v>
      </c>
      <c r="N9" s="6">
        <v>36489.304500000006</v>
      </c>
    </row>
    <row r="10" spans="1:14" x14ac:dyDescent="0.25">
      <c r="A10" s="5" t="s">
        <v>39</v>
      </c>
      <c r="B10" s="6">
        <v>988.37640000000101</v>
      </c>
      <c r="C10" s="6">
        <v>2746.2523000000001</v>
      </c>
      <c r="D10" s="6">
        <v>12846.932999999999</v>
      </c>
      <c r="E10" s="6">
        <v>9093.512999999999</v>
      </c>
      <c r="F10" s="6"/>
      <c r="G10" s="6"/>
      <c r="H10" s="6">
        <v>200.75110000000001</v>
      </c>
      <c r="I10" s="6"/>
      <c r="J10" s="6">
        <v>0</v>
      </c>
      <c r="K10" s="6">
        <v>6727.6121000000003</v>
      </c>
      <c r="L10" s="6"/>
      <c r="M10" s="6">
        <v>0</v>
      </c>
      <c r="N10" s="6">
        <v>32603.437899999997</v>
      </c>
    </row>
    <row r="11" spans="1:14" x14ac:dyDescent="0.25">
      <c r="A11" s="5" t="s">
        <v>41</v>
      </c>
      <c r="B11" s="6">
        <v>10071.072</v>
      </c>
      <c r="C11" s="6">
        <v>3582.8100000000004</v>
      </c>
      <c r="D11" s="6">
        <v>16671.38</v>
      </c>
      <c r="E11" s="6">
        <v>11724.0046</v>
      </c>
      <c r="F11" s="6"/>
      <c r="G11" s="6"/>
      <c r="H11" s="6">
        <v>2858.6976</v>
      </c>
      <c r="I11" s="6"/>
      <c r="J11" s="6">
        <v>346.90699999999924</v>
      </c>
      <c r="K11" s="6">
        <v>0</v>
      </c>
      <c r="L11" s="6"/>
      <c r="M11" s="6">
        <v>0</v>
      </c>
      <c r="N11" s="6">
        <v>45254.871200000001</v>
      </c>
    </row>
    <row r="12" spans="1:14" x14ac:dyDescent="0.25">
      <c r="A12" s="5" t="s">
        <v>23</v>
      </c>
      <c r="B12" s="6">
        <v>1295.7284999999999</v>
      </c>
      <c r="C12" s="6">
        <v>1834.9892</v>
      </c>
      <c r="D12" s="6">
        <v>0</v>
      </c>
      <c r="E12" s="6">
        <v>5572.3525000000009</v>
      </c>
      <c r="F12" s="6">
        <v>3472.2159999999994</v>
      </c>
      <c r="G12" s="6">
        <v>0</v>
      </c>
      <c r="H12" s="6">
        <v>6532.5721999999996</v>
      </c>
      <c r="I12" s="6">
        <v>259.54500000000007</v>
      </c>
      <c r="J12" s="6">
        <v>5480.9369999999999</v>
      </c>
      <c r="K12" s="6">
        <v>0</v>
      </c>
      <c r="L12" s="6">
        <v>16990.7595</v>
      </c>
      <c r="M12" s="6">
        <v>65.993400000000065</v>
      </c>
      <c r="N12" s="6">
        <v>41505.0933</v>
      </c>
    </row>
    <row r="13" spans="1:14" x14ac:dyDescent="0.25">
      <c r="A13" s="5" t="s">
        <v>24</v>
      </c>
      <c r="B13" s="6">
        <v>2772.7029000000002</v>
      </c>
      <c r="C13" s="6">
        <v>4376.8604000000005</v>
      </c>
      <c r="D13" s="6">
        <v>642.51</v>
      </c>
      <c r="E13" s="6">
        <v>52.151000000000295</v>
      </c>
      <c r="F13" s="6">
        <v>700.97720000000004</v>
      </c>
      <c r="G13" s="6">
        <v>9413.8968000000004</v>
      </c>
      <c r="H13" s="6">
        <v>9331.9556000000011</v>
      </c>
      <c r="I13" s="6">
        <v>0</v>
      </c>
      <c r="J13" s="6">
        <v>5367.8625000000002</v>
      </c>
      <c r="K13" s="6">
        <v>0</v>
      </c>
      <c r="L13" s="6">
        <v>1264.2322000000004</v>
      </c>
      <c r="M13" s="6">
        <v>1099.6722</v>
      </c>
      <c r="N13" s="6">
        <v>35022.820800000001</v>
      </c>
    </row>
    <row r="14" spans="1:14" x14ac:dyDescent="0.25">
      <c r="A14" s="5" t="s">
        <v>25</v>
      </c>
      <c r="B14" s="6">
        <v>10765.418399999999</v>
      </c>
      <c r="C14" s="6">
        <v>1312.7168999999999</v>
      </c>
      <c r="D14" s="6">
        <v>3850.7040000000002</v>
      </c>
      <c r="E14" s="6">
        <v>2603.4238999999998</v>
      </c>
      <c r="F14" s="6">
        <v>708.57599999999911</v>
      </c>
      <c r="G14" s="6">
        <v>5469.8292000000001</v>
      </c>
      <c r="H14" s="6">
        <v>0</v>
      </c>
      <c r="I14" s="6">
        <v>0</v>
      </c>
      <c r="J14" s="6">
        <v>7243.9312</v>
      </c>
      <c r="K14" s="6">
        <v>60.984000000000037</v>
      </c>
      <c r="L14" s="6">
        <v>340.32459999999992</v>
      </c>
      <c r="M14" s="6">
        <v>0</v>
      </c>
      <c r="N14" s="6">
        <v>32355.908199999994</v>
      </c>
    </row>
    <row r="15" spans="1:14" x14ac:dyDescent="0.25">
      <c r="A15" s="5" t="s">
        <v>27</v>
      </c>
      <c r="B15" s="6">
        <v>0</v>
      </c>
      <c r="C15" s="6">
        <v>466.23719999999958</v>
      </c>
      <c r="D15" s="6">
        <v>261.63830000000007</v>
      </c>
      <c r="E15" s="6">
        <v>2984.7069999999999</v>
      </c>
      <c r="F15" s="6">
        <v>0</v>
      </c>
      <c r="G15" s="6">
        <v>6342.1423999999997</v>
      </c>
      <c r="H15" s="6">
        <v>15646.630999999999</v>
      </c>
      <c r="I15" s="6">
        <v>11597.801599999999</v>
      </c>
      <c r="J15" s="6">
        <v>0</v>
      </c>
      <c r="K15" s="6">
        <v>6384.3351000000002</v>
      </c>
      <c r="L15" s="6">
        <v>1464.9227999999998</v>
      </c>
      <c r="M15" s="6">
        <v>10760.288</v>
      </c>
      <c r="N15" s="6">
        <v>55908.703399999999</v>
      </c>
    </row>
    <row r="16" spans="1:14" x14ac:dyDescent="0.25">
      <c r="A16" s="5" t="s">
        <v>359</v>
      </c>
      <c r="B16" s="6">
        <v>31449.969100000002</v>
      </c>
      <c r="C16" s="6">
        <v>25980.502899999999</v>
      </c>
      <c r="D16" s="6">
        <v>46892.376300000004</v>
      </c>
      <c r="E16" s="6">
        <v>53127.397400000002</v>
      </c>
      <c r="F16" s="6">
        <v>12364.747999999998</v>
      </c>
      <c r="G16" s="6">
        <v>31630.864100000003</v>
      </c>
      <c r="H16" s="6">
        <v>42549.057099999998</v>
      </c>
      <c r="I16" s="6">
        <v>20726.247299999999</v>
      </c>
      <c r="J16" s="6">
        <v>41579.786599999999</v>
      </c>
      <c r="K16" s="6">
        <v>45989.195999999996</v>
      </c>
      <c r="L16" s="6">
        <v>33275.520299999996</v>
      </c>
      <c r="M16" s="6">
        <v>18464.660499999998</v>
      </c>
      <c r="N16" s="6">
        <v>404030.32559999998</v>
      </c>
    </row>
  </sheetData>
  <conditionalFormatting pivot="1" sqref="B6:M15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{32767CBB-0A88-451D-9827-C88BF2521318}</x14:id>
        </ext>
      </extLst>
    </cfRule>
  </conditionalFormatting>
  <conditionalFormatting pivot="1" sqref="N6:N15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{59AD8937-8183-4AB5-BDA9-2E9290C68698}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32767CBB-0A88-451D-9827-C88BF25213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B6:M15</xm:sqref>
        </x14:conditionalFormatting>
        <x14:conditionalFormatting xmlns:xm="http://schemas.microsoft.com/office/excel/2006/main" pivot="1">
          <x14:cfRule type="dataBar" id="{59AD8937-8183-4AB5-BDA9-2E9290C6869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N6:N15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3E634-9C43-40EC-BC63-FCA5683F4604}">
  <sheetPr>
    <tabColor theme="0" tint="-0.249977111117893"/>
  </sheetPr>
  <dimension ref="A1:P1048498"/>
  <sheetViews>
    <sheetView tabSelected="1" topLeftCell="A2" zoomScale="110" zoomScaleNormal="110" workbookViewId="0">
      <selection activeCell="P1" sqref="P1:P1048576"/>
    </sheetView>
  </sheetViews>
  <sheetFormatPr baseColWidth="10" defaultColWidth="8.7109375" defaultRowHeight="15" x14ac:dyDescent="0.25"/>
  <cols>
    <col min="1" max="1" width="12.85546875" bestFit="1" customWidth="1"/>
    <col min="2" max="2" width="14.42578125" customWidth="1"/>
    <col min="3" max="3" width="28.42578125" customWidth="1"/>
    <col min="4" max="4" width="15.85546875" hidden="1" customWidth="1"/>
    <col min="5" max="5" width="25.42578125" hidden="1" customWidth="1"/>
    <col min="6" max="6" width="21.7109375" hidden="1" customWidth="1"/>
    <col min="7" max="7" width="19" customWidth="1"/>
    <col min="8" max="8" width="19.85546875" hidden="1" customWidth="1"/>
    <col min="9" max="9" width="15.28515625" hidden="1" customWidth="1"/>
    <col min="10" max="10" width="17.7109375" hidden="1" customWidth="1"/>
    <col min="11" max="11" width="12" customWidth="1"/>
    <col min="12" max="12" width="15" customWidth="1"/>
    <col min="13" max="13" width="17.85546875" customWidth="1"/>
    <col min="14" max="14" width="18.42578125" bestFit="1" customWidth="1"/>
    <col min="15" max="15" width="10.28515625" bestFit="1" customWidth="1"/>
    <col min="16" max="16" width="16.85546875" bestFit="1" customWidth="1"/>
    <col min="17" max="17" width="41.28515625" bestFit="1" customWidth="1"/>
    <col min="18" max="18" width="17.28515625" bestFit="1" customWidth="1"/>
    <col min="20" max="20" width="38.8554687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357</v>
      </c>
    </row>
    <row r="2" spans="1:16" x14ac:dyDescent="0.25">
      <c r="A2" t="s">
        <v>71</v>
      </c>
      <c r="B2" s="2">
        <v>44227</v>
      </c>
      <c r="C2" t="s">
        <v>15</v>
      </c>
      <c r="G2" t="s">
        <v>16</v>
      </c>
      <c r="H2" t="s">
        <v>17</v>
      </c>
      <c r="J2" t="s">
        <v>18</v>
      </c>
      <c r="K2" s="3">
        <v>4432</v>
      </c>
      <c r="L2" s="3">
        <v>5362.72</v>
      </c>
      <c r="M2" s="3">
        <v>2842.2416000000003</v>
      </c>
      <c r="N2" s="3">
        <f>L2-M2</f>
        <v>2520.4784</v>
      </c>
      <c r="O2" s="3" t="str">
        <f>TEXT(Tabla1[[#This Row],[Fecha]],"mmmm")</f>
        <v>enero</v>
      </c>
      <c r="P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" spans="1:16" x14ac:dyDescent="0.25">
      <c r="A3" t="s">
        <v>72</v>
      </c>
      <c r="B3" s="2">
        <v>44227</v>
      </c>
      <c r="C3" t="s">
        <v>19</v>
      </c>
      <c r="G3" t="s">
        <v>20</v>
      </c>
      <c r="H3" t="s">
        <v>17</v>
      </c>
      <c r="J3" t="s">
        <v>18</v>
      </c>
      <c r="K3" s="3">
        <v>1045</v>
      </c>
      <c r="L3" s="3">
        <v>1264.45</v>
      </c>
      <c r="M3" s="3">
        <v>493.13550000000004</v>
      </c>
      <c r="N3" s="3">
        <f t="shared" ref="N3:N26" si="0">L3-M3</f>
        <v>771.31449999999995</v>
      </c>
      <c r="O3" s="3" t="str">
        <f>TEXT(Tabla1[[#This Row],[Fecha]],"mmmm")</f>
        <v>enero</v>
      </c>
      <c r="P3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4" spans="1:16" x14ac:dyDescent="0.25">
      <c r="A4" t="s">
        <v>73</v>
      </c>
      <c r="B4" s="2">
        <v>44227</v>
      </c>
      <c r="C4" t="s">
        <v>21</v>
      </c>
      <c r="G4" t="s">
        <v>22</v>
      </c>
      <c r="H4" t="s">
        <v>17</v>
      </c>
      <c r="J4" t="s">
        <v>18</v>
      </c>
      <c r="K4" s="3">
        <v>1473</v>
      </c>
      <c r="L4" s="3">
        <v>1782.33</v>
      </c>
      <c r="M4" s="3">
        <f>Tabla1[[#This Row],[Total importe]]</f>
        <v>1782.33</v>
      </c>
      <c r="N4" s="3">
        <f t="shared" si="0"/>
        <v>0</v>
      </c>
      <c r="O4" s="3" t="str">
        <f>TEXT(Tabla1[[#This Row],[Fecha]],"mmmm")</f>
        <v>enero</v>
      </c>
      <c r="P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5" spans="1:16" x14ac:dyDescent="0.25">
      <c r="A5" t="s">
        <v>74</v>
      </c>
      <c r="B5" s="2">
        <v>44227</v>
      </c>
      <c r="C5" t="s">
        <v>23</v>
      </c>
      <c r="G5" t="s">
        <v>22</v>
      </c>
      <c r="H5" t="s">
        <v>17</v>
      </c>
      <c r="J5" t="s">
        <v>18</v>
      </c>
      <c r="K5" s="3">
        <v>1947</v>
      </c>
      <c r="L5" s="3">
        <v>2355.87</v>
      </c>
      <c r="M5" s="3">
        <v>1060.1415</v>
      </c>
      <c r="N5" s="3">
        <f t="shared" si="0"/>
        <v>1295.7284999999999</v>
      </c>
      <c r="O5" s="3" t="str">
        <f>TEXT(Tabla1[[#This Row],[Fecha]],"mmmm")</f>
        <v>enero</v>
      </c>
      <c r="P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6" spans="1:16" x14ac:dyDescent="0.25">
      <c r="A6" t="s">
        <v>75</v>
      </c>
      <c r="B6" s="2">
        <v>44227</v>
      </c>
      <c r="C6" t="s">
        <v>24</v>
      </c>
      <c r="G6" t="s">
        <v>20</v>
      </c>
      <c r="H6" t="s">
        <v>17</v>
      </c>
      <c r="J6" t="s">
        <v>18</v>
      </c>
      <c r="K6" s="3">
        <v>9963</v>
      </c>
      <c r="L6" s="3">
        <v>12055.23</v>
      </c>
      <c r="M6" s="3">
        <v>9282.5270999999993</v>
      </c>
      <c r="N6" s="3">
        <f t="shared" si="0"/>
        <v>2772.7029000000002</v>
      </c>
      <c r="O6" s="3" t="str">
        <f>TEXT(Tabla1[[#This Row],[Fecha]],"mmmm")</f>
        <v>enero</v>
      </c>
      <c r="P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" spans="1:16" x14ac:dyDescent="0.25">
      <c r="A7" t="s">
        <v>76</v>
      </c>
      <c r="B7" s="2">
        <v>44227</v>
      </c>
      <c r="C7" t="s">
        <v>25</v>
      </c>
      <c r="G7" t="s">
        <v>16</v>
      </c>
      <c r="H7" t="s">
        <v>17</v>
      </c>
      <c r="J7" t="s">
        <v>18</v>
      </c>
      <c r="K7" s="3">
        <v>12357</v>
      </c>
      <c r="L7" s="3">
        <v>14951.97</v>
      </c>
      <c r="M7" s="3">
        <v>4186.5515999999998</v>
      </c>
      <c r="N7" s="3">
        <f t="shared" si="0"/>
        <v>10765.418399999999</v>
      </c>
      <c r="O7" s="3" t="str">
        <f>TEXT(Tabla1[[#This Row],[Fecha]],"mmmm")</f>
        <v>enero</v>
      </c>
      <c r="P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" spans="1:16" x14ac:dyDescent="0.25">
      <c r="A8" t="s">
        <v>77</v>
      </c>
      <c r="B8" s="2">
        <v>44226</v>
      </c>
      <c r="C8" t="s">
        <v>26</v>
      </c>
      <c r="G8" t="s">
        <v>22</v>
      </c>
      <c r="H8" t="s">
        <v>17</v>
      </c>
      <c r="J8" t="s">
        <v>18</v>
      </c>
      <c r="K8" s="3">
        <v>6203</v>
      </c>
      <c r="L8" s="3">
        <v>7505.63</v>
      </c>
      <c r="M8" s="3">
        <v>5854.3914000000004</v>
      </c>
      <c r="N8" s="3">
        <f t="shared" si="0"/>
        <v>1651.2385999999997</v>
      </c>
      <c r="O8" s="3" t="str">
        <f>TEXT(Tabla1[[#This Row],[Fecha]],"mmmm")</f>
        <v>enero</v>
      </c>
      <c r="P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9" spans="1:16" x14ac:dyDescent="0.25">
      <c r="A9" t="s">
        <v>78</v>
      </c>
      <c r="B9" s="2">
        <v>44222</v>
      </c>
      <c r="C9" t="s">
        <v>27</v>
      </c>
      <c r="G9" t="s">
        <v>16</v>
      </c>
      <c r="H9" t="s">
        <v>17</v>
      </c>
      <c r="J9" t="s">
        <v>18</v>
      </c>
      <c r="K9" s="3">
        <v>14205</v>
      </c>
      <c r="L9" s="3">
        <v>17188.05</v>
      </c>
      <c r="M9" s="3">
        <f>Tabla1[[#This Row],[Total importe]]</f>
        <v>17188.05</v>
      </c>
      <c r="N9" s="3">
        <f t="shared" si="0"/>
        <v>0</v>
      </c>
      <c r="O9" s="3" t="str">
        <f>TEXT(Tabla1[[#This Row],[Fecha]],"mmmm")</f>
        <v>enero</v>
      </c>
      <c r="P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0" spans="1:16" x14ac:dyDescent="0.25">
      <c r="A10" t="s">
        <v>79</v>
      </c>
      <c r="B10" s="2">
        <v>44221</v>
      </c>
      <c r="C10" t="s">
        <v>28</v>
      </c>
      <c r="G10" t="s">
        <v>22</v>
      </c>
      <c r="H10" t="s">
        <v>17</v>
      </c>
      <c r="J10" t="s">
        <v>18</v>
      </c>
      <c r="K10" s="3">
        <v>14766</v>
      </c>
      <c r="L10" s="3">
        <v>17866.86</v>
      </c>
      <c r="M10" s="3">
        <f>Tabla1[[#This Row],[Total importe]]</f>
        <v>17866.86</v>
      </c>
      <c r="N10" s="3">
        <f t="shared" si="0"/>
        <v>0</v>
      </c>
      <c r="O10" s="3" t="str">
        <f>TEXT(Tabla1[[#This Row],[Fecha]],"mmmm")</f>
        <v>enero</v>
      </c>
      <c r="P1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1" spans="1:16" x14ac:dyDescent="0.25">
      <c r="A11" t="s">
        <v>80</v>
      </c>
      <c r="B11" s="2">
        <v>44221</v>
      </c>
      <c r="C11" t="s">
        <v>29</v>
      </c>
      <c r="G11" t="s">
        <v>22</v>
      </c>
      <c r="H11" t="s">
        <v>17</v>
      </c>
      <c r="J11" t="s">
        <v>18</v>
      </c>
      <c r="K11" s="3">
        <v>10403</v>
      </c>
      <c r="L11" s="3">
        <v>12587.63</v>
      </c>
      <c r="M11" s="3">
        <v>7804.3305999999993</v>
      </c>
      <c r="N11" s="3">
        <f t="shared" si="0"/>
        <v>4783.2993999999999</v>
      </c>
      <c r="O11" s="3" t="str">
        <f>TEXT(Tabla1[[#This Row],[Fecha]],"mmmm")</f>
        <v>enero</v>
      </c>
      <c r="P1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2" spans="1:16" x14ac:dyDescent="0.25">
      <c r="A12" t="s">
        <v>81</v>
      </c>
      <c r="B12" s="2">
        <v>44221</v>
      </c>
      <c r="C12" t="s">
        <v>30</v>
      </c>
      <c r="G12" t="s">
        <v>22</v>
      </c>
      <c r="H12" t="s">
        <v>17</v>
      </c>
      <c r="J12" t="s">
        <v>18</v>
      </c>
      <c r="K12" s="3">
        <v>783</v>
      </c>
      <c r="L12" s="3">
        <v>947.43</v>
      </c>
      <c r="M12" s="3">
        <v>852.68700000000001</v>
      </c>
      <c r="N12" s="3">
        <f t="shared" si="0"/>
        <v>94.742999999999938</v>
      </c>
      <c r="O12" s="3" t="str">
        <f>TEXT(Tabla1[[#This Row],[Fecha]],"mmmm")</f>
        <v>enero</v>
      </c>
      <c r="P12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3" spans="1:16" x14ac:dyDescent="0.25">
      <c r="A13" t="s">
        <v>82</v>
      </c>
      <c r="B13" s="2">
        <v>44221</v>
      </c>
      <c r="C13" t="s">
        <v>31</v>
      </c>
      <c r="G13" t="s">
        <v>22</v>
      </c>
      <c r="H13" t="s">
        <v>17</v>
      </c>
      <c r="J13" t="s">
        <v>18</v>
      </c>
      <c r="K13" s="3">
        <v>8384</v>
      </c>
      <c r="L13" s="3">
        <v>10144.64</v>
      </c>
      <c r="M13" s="3">
        <f>Tabla1[[#This Row],[Total importe]]</f>
        <v>10144.64</v>
      </c>
      <c r="N13" s="3">
        <f t="shared" si="0"/>
        <v>0</v>
      </c>
      <c r="O13" s="3" t="str">
        <f>TEXT(Tabla1[[#This Row],[Fecha]],"mmmm")</f>
        <v>enero</v>
      </c>
      <c r="P1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" spans="1:16" x14ac:dyDescent="0.25">
      <c r="A14" t="s">
        <v>83</v>
      </c>
      <c r="B14" s="2">
        <v>44221</v>
      </c>
      <c r="C14" t="s">
        <v>32</v>
      </c>
      <c r="G14" t="s">
        <v>22</v>
      </c>
      <c r="H14" t="s">
        <v>17</v>
      </c>
      <c r="J14" t="s">
        <v>18</v>
      </c>
      <c r="K14" s="3">
        <v>1242</v>
      </c>
      <c r="L14" s="3">
        <v>1502.82</v>
      </c>
      <c r="M14" s="3">
        <v>135.25379999999998</v>
      </c>
      <c r="N14" s="3">
        <f t="shared" si="0"/>
        <v>1367.5662</v>
      </c>
      <c r="O14" s="3" t="str">
        <f>TEXT(Tabla1[[#This Row],[Fecha]],"mmmm")</f>
        <v>enero</v>
      </c>
      <c r="P1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" spans="1:16" x14ac:dyDescent="0.25">
      <c r="A15" t="s">
        <v>84</v>
      </c>
      <c r="B15" s="2">
        <v>44226</v>
      </c>
      <c r="C15" t="s">
        <v>33</v>
      </c>
      <c r="G15" t="s">
        <v>16</v>
      </c>
      <c r="H15" t="s">
        <v>17</v>
      </c>
      <c r="J15" t="s">
        <v>18</v>
      </c>
      <c r="K15" s="3">
        <v>9770</v>
      </c>
      <c r="L15" s="3">
        <v>11821.699999999999</v>
      </c>
      <c r="M15" s="3">
        <v>6856.5859999999993</v>
      </c>
      <c r="N15" s="3">
        <f t="shared" si="0"/>
        <v>4965.1139999999996</v>
      </c>
      <c r="O15" s="3" t="str">
        <f>TEXT(Tabla1[[#This Row],[Fecha]],"mmmm")</f>
        <v>enero</v>
      </c>
      <c r="P1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6" spans="1:16" x14ac:dyDescent="0.25">
      <c r="A16" t="s">
        <v>85</v>
      </c>
      <c r="B16" s="2">
        <v>44226</v>
      </c>
      <c r="C16" t="s">
        <v>34</v>
      </c>
      <c r="G16" t="s">
        <v>20</v>
      </c>
      <c r="H16" t="s">
        <v>17</v>
      </c>
      <c r="J16" t="s">
        <v>18</v>
      </c>
      <c r="K16" s="3">
        <v>4939</v>
      </c>
      <c r="L16" s="3">
        <v>5976.19</v>
      </c>
      <c r="M16" s="3">
        <v>657.3809</v>
      </c>
      <c r="N16" s="3">
        <f t="shared" si="0"/>
        <v>5318.8090999999995</v>
      </c>
      <c r="O16" s="3" t="str">
        <f>TEXT(Tabla1[[#This Row],[Fecha]],"mmmm")</f>
        <v>enero</v>
      </c>
      <c r="P1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" spans="1:16" x14ac:dyDescent="0.25">
      <c r="A17" t="s">
        <v>86</v>
      </c>
      <c r="B17" s="2">
        <v>44226</v>
      </c>
      <c r="C17" t="s">
        <v>35</v>
      </c>
      <c r="G17" t="s">
        <v>22</v>
      </c>
      <c r="H17" t="s">
        <v>17</v>
      </c>
      <c r="J17" t="s">
        <v>18</v>
      </c>
      <c r="K17" s="3">
        <v>10255</v>
      </c>
      <c r="L17" s="3">
        <v>12408.55</v>
      </c>
      <c r="M17" s="3">
        <f>Tabla1[[#This Row],[Total importe]]</f>
        <v>12408.55</v>
      </c>
      <c r="N17" s="3">
        <f t="shared" si="0"/>
        <v>0</v>
      </c>
      <c r="O17" s="3" t="str">
        <f>TEXT(Tabla1[[#This Row],[Fecha]],"mmmm")</f>
        <v>enero</v>
      </c>
      <c r="P1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8" spans="1:16" x14ac:dyDescent="0.25">
      <c r="A18" t="s">
        <v>87</v>
      </c>
      <c r="B18" s="2">
        <v>44226</v>
      </c>
      <c r="C18" t="s">
        <v>36</v>
      </c>
      <c r="G18" t="s">
        <v>22</v>
      </c>
      <c r="H18" t="s">
        <v>17</v>
      </c>
      <c r="J18" t="s">
        <v>18</v>
      </c>
      <c r="K18" s="3">
        <v>2999</v>
      </c>
      <c r="L18" s="3">
        <v>3628.79</v>
      </c>
      <c r="M18" s="3">
        <v>3519.9263000000001</v>
      </c>
      <c r="N18" s="3">
        <f t="shared" si="0"/>
        <v>108.86369999999988</v>
      </c>
      <c r="O18" s="3" t="str">
        <f>TEXT(Tabla1[[#This Row],[Fecha]],"mmmm")</f>
        <v>enero</v>
      </c>
      <c r="P1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9" spans="1:16" x14ac:dyDescent="0.25">
      <c r="A19" t="s">
        <v>88</v>
      </c>
      <c r="B19" s="2">
        <v>44226</v>
      </c>
      <c r="C19" t="s">
        <v>37</v>
      </c>
      <c r="G19" t="s">
        <v>20</v>
      </c>
      <c r="H19" t="s">
        <v>17</v>
      </c>
      <c r="J19" t="s">
        <v>18</v>
      </c>
      <c r="K19" s="3">
        <v>11217</v>
      </c>
      <c r="L19" s="3">
        <v>13572.57</v>
      </c>
      <c r="M19" s="3">
        <v>12893.941499999999</v>
      </c>
      <c r="N19" s="3">
        <f t="shared" si="0"/>
        <v>678.62850000000071</v>
      </c>
      <c r="O19" s="3" t="str">
        <f>TEXT(Tabla1[[#This Row],[Fecha]],"mmmm")</f>
        <v>enero</v>
      </c>
      <c r="P19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0" spans="1:16" x14ac:dyDescent="0.25">
      <c r="A20" t="s">
        <v>89</v>
      </c>
      <c r="B20" s="2">
        <v>44226</v>
      </c>
      <c r="C20" t="s">
        <v>38</v>
      </c>
      <c r="G20" t="s">
        <v>16</v>
      </c>
      <c r="H20" t="s">
        <v>17</v>
      </c>
      <c r="J20" t="s">
        <v>18</v>
      </c>
      <c r="K20" s="3">
        <v>7287</v>
      </c>
      <c r="L20" s="3">
        <v>8817.27</v>
      </c>
      <c r="M20" s="3">
        <f>Tabla1[[#This Row],[Total importe]]</f>
        <v>8817.27</v>
      </c>
      <c r="N20" s="3">
        <f t="shared" si="0"/>
        <v>0</v>
      </c>
      <c r="O20" s="3" t="str">
        <f>TEXT(Tabla1[[#This Row],[Fecha]],"mmmm")</f>
        <v>enero</v>
      </c>
      <c r="P2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1" spans="1:16" x14ac:dyDescent="0.25">
      <c r="A21" t="s">
        <v>90</v>
      </c>
      <c r="B21" s="2">
        <v>44226</v>
      </c>
      <c r="C21" t="s">
        <v>39</v>
      </c>
      <c r="G21" t="s">
        <v>22</v>
      </c>
      <c r="H21" t="s">
        <v>17</v>
      </c>
      <c r="J21" t="s">
        <v>18</v>
      </c>
      <c r="K21" s="3">
        <v>9076</v>
      </c>
      <c r="L21" s="3">
        <v>10981.96</v>
      </c>
      <c r="M21" s="3">
        <v>9993.5835999999981</v>
      </c>
      <c r="N21" s="3">
        <f t="shared" si="0"/>
        <v>988.37640000000101</v>
      </c>
      <c r="O21" s="3" t="str">
        <f>TEXT(Tabla1[[#This Row],[Fecha]],"mmmm")</f>
        <v>enero</v>
      </c>
      <c r="P21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2" spans="1:16" x14ac:dyDescent="0.25">
      <c r="A22" t="s">
        <v>91</v>
      </c>
      <c r="B22" s="2">
        <v>44222</v>
      </c>
      <c r="C22" t="s">
        <v>40</v>
      </c>
      <c r="G22" t="s">
        <v>16</v>
      </c>
      <c r="H22" t="s">
        <v>17</v>
      </c>
      <c r="J22" t="s">
        <v>18</v>
      </c>
      <c r="K22" s="3">
        <v>4523</v>
      </c>
      <c r="L22" s="3">
        <v>5472.83</v>
      </c>
      <c r="M22" s="3">
        <v>4487.7205999999996</v>
      </c>
      <c r="N22" s="3">
        <f t="shared" si="0"/>
        <v>985.10940000000028</v>
      </c>
      <c r="O22" s="3" t="str">
        <f>TEXT(Tabla1[[#This Row],[Fecha]],"mmmm")</f>
        <v>enero</v>
      </c>
      <c r="P22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3" spans="1:16" x14ac:dyDescent="0.25">
      <c r="A23" t="s">
        <v>92</v>
      </c>
      <c r="B23" s="2">
        <v>44221</v>
      </c>
      <c r="C23" t="s">
        <v>41</v>
      </c>
      <c r="G23" t="s">
        <v>22</v>
      </c>
      <c r="H23" t="s">
        <v>17</v>
      </c>
      <c r="J23" t="s">
        <v>18</v>
      </c>
      <c r="K23" s="3">
        <v>11560</v>
      </c>
      <c r="L23" s="3">
        <v>13987.6</v>
      </c>
      <c r="M23" s="3">
        <v>3916.5279999999998</v>
      </c>
      <c r="N23" s="3">
        <f t="shared" si="0"/>
        <v>10071.072</v>
      </c>
      <c r="O23" s="3" t="str">
        <f>TEXT(Tabla1[[#This Row],[Fecha]],"mmmm")</f>
        <v>enero</v>
      </c>
      <c r="P2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" spans="1:16" x14ac:dyDescent="0.25">
      <c r="A24" t="s">
        <v>93</v>
      </c>
      <c r="B24" s="2">
        <v>44221</v>
      </c>
      <c r="C24" t="s">
        <v>42</v>
      </c>
      <c r="G24" t="s">
        <v>22</v>
      </c>
      <c r="H24" t="s">
        <v>17</v>
      </c>
      <c r="J24" t="s">
        <v>18</v>
      </c>
      <c r="K24" s="3">
        <v>5032</v>
      </c>
      <c r="L24" s="3">
        <v>6088.72</v>
      </c>
      <c r="M24" s="3">
        <f>Tabla1[[#This Row],[Total importe]]</f>
        <v>6088.72</v>
      </c>
      <c r="N24" s="3">
        <f t="shared" si="0"/>
        <v>0</v>
      </c>
      <c r="O24" s="3" t="str">
        <f>TEXT(Tabla1[[#This Row],[Fecha]],"mmmm")</f>
        <v>enero</v>
      </c>
      <c r="P2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5" spans="1:16" x14ac:dyDescent="0.25">
      <c r="A25" t="s">
        <v>94</v>
      </c>
      <c r="B25" s="2">
        <v>44221</v>
      </c>
      <c r="C25" t="s">
        <v>43</v>
      </c>
      <c r="G25" t="s">
        <v>22</v>
      </c>
      <c r="H25" t="s">
        <v>17</v>
      </c>
      <c r="J25" t="s">
        <v>18</v>
      </c>
      <c r="K25" s="3">
        <v>5308</v>
      </c>
      <c r="L25" s="3">
        <v>6422.6799999999994</v>
      </c>
      <c r="M25" s="3">
        <f>Tabla1[[#This Row],[Total importe]]</f>
        <v>6422.6799999999994</v>
      </c>
      <c r="N25" s="3">
        <f t="shared" si="0"/>
        <v>0</v>
      </c>
      <c r="O25" s="3" t="str">
        <f>TEXT(Tabla1[[#This Row],[Fecha]],"mmmm")</f>
        <v>enero</v>
      </c>
      <c r="P2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6" spans="1:16" x14ac:dyDescent="0.25">
      <c r="A26" t="s">
        <v>95</v>
      </c>
      <c r="B26" s="2">
        <v>44221</v>
      </c>
      <c r="C26" t="s">
        <v>44</v>
      </c>
      <c r="G26" t="s">
        <v>22</v>
      </c>
      <c r="H26" t="s">
        <v>17</v>
      </c>
      <c r="J26" t="s">
        <v>18</v>
      </c>
      <c r="K26" s="3">
        <v>3943</v>
      </c>
      <c r="L26" s="3">
        <v>4771.03</v>
      </c>
      <c r="M26" s="3">
        <f>Tabla1[[#This Row],[Total importe]]</f>
        <v>4771.03</v>
      </c>
      <c r="N26" s="3">
        <f t="shared" si="0"/>
        <v>0</v>
      </c>
      <c r="O26" s="3" t="str">
        <f>TEXT(Tabla1[[#This Row],[Fecha]],"mmmm")</f>
        <v>enero</v>
      </c>
      <c r="P2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7" spans="1:16" x14ac:dyDescent="0.25">
      <c r="A27" t="s">
        <v>96</v>
      </c>
      <c r="B27" s="2">
        <v>44220</v>
      </c>
      <c r="C27" t="s">
        <v>45</v>
      </c>
      <c r="G27" t="s">
        <v>22</v>
      </c>
      <c r="H27" t="s">
        <v>17</v>
      </c>
      <c r="J27" t="s">
        <v>18</v>
      </c>
      <c r="K27" s="3">
        <v>9914</v>
      </c>
      <c r="L27" s="3">
        <v>11995.94</v>
      </c>
      <c r="M27" s="3">
        <f>Tabla1[[#This Row],[Total importe]]</f>
        <v>11995.94</v>
      </c>
      <c r="N27" s="3">
        <f t="shared" ref="N27:N66" si="1">L27-M27</f>
        <v>0</v>
      </c>
      <c r="O27" s="3" t="str">
        <f>TEXT(Tabla1[[#This Row],[Fecha]],"mmmm")</f>
        <v>enero</v>
      </c>
      <c r="P2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" spans="1:16" x14ac:dyDescent="0.25">
      <c r="A28" t="s">
        <v>97</v>
      </c>
      <c r="B28" s="2">
        <v>44227</v>
      </c>
      <c r="C28" t="s">
        <v>46</v>
      </c>
      <c r="G28" t="s">
        <v>16</v>
      </c>
      <c r="H28" t="s">
        <v>17</v>
      </c>
      <c r="J28" t="s">
        <v>18</v>
      </c>
      <c r="K28" s="3">
        <v>8185</v>
      </c>
      <c r="L28" s="3">
        <v>9903.85</v>
      </c>
      <c r="M28" s="3">
        <v>9309.6190000000006</v>
      </c>
      <c r="N28" s="3">
        <f t="shared" si="1"/>
        <v>594.23099999999977</v>
      </c>
      <c r="O28" s="3" t="str">
        <f>TEXT(Tabla1[[#This Row],[Fecha]],"mmmm")</f>
        <v>enero</v>
      </c>
      <c r="P28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9" spans="1:16" x14ac:dyDescent="0.25">
      <c r="A29" t="s">
        <v>98</v>
      </c>
      <c r="B29" s="2">
        <v>44227</v>
      </c>
      <c r="C29" t="s">
        <v>47</v>
      </c>
      <c r="G29" t="s">
        <v>20</v>
      </c>
      <c r="H29" t="s">
        <v>17</v>
      </c>
      <c r="J29" t="s">
        <v>18</v>
      </c>
      <c r="K29" s="3">
        <v>7671</v>
      </c>
      <c r="L29" s="3">
        <v>9281.91</v>
      </c>
      <c r="M29" s="3">
        <v>4548.1358999999993</v>
      </c>
      <c r="N29" s="3">
        <f t="shared" si="1"/>
        <v>4733.7741000000005</v>
      </c>
      <c r="O29" s="3" t="str">
        <f>TEXT(Tabla1[[#This Row],[Fecha]],"mmmm")</f>
        <v>enero</v>
      </c>
      <c r="P2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0" spans="1:16" x14ac:dyDescent="0.25">
      <c r="A30" t="s">
        <v>99</v>
      </c>
      <c r="B30" s="2">
        <v>44227</v>
      </c>
      <c r="C30" t="s">
        <v>48</v>
      </c>
      <c r="G30" t="s">
        <v>22</v>
      </c>
      <c r="H30" t="s">
        <v>17</v>
      </c>
      <c r="J30" t="s">
        <v>18</v>
      </c>
      <c r="K30" s="3">
        <v>7911</v>
      </c>
      <c r="L30" s="3">
        <v>9572.31</v>
      </c>
      <c r="M30" s="3">
        <v>2775.9699000000001</v>
      </c>
      <c r="N30" s="3">
        <f t="shared" si="1"/>
        <v>6796.3400999999994</v>
      </c>
      <c r="O30" s="3" t="str">
        <f>TEXT(Tabla1[[#This Row],[Fecha]],"mmmm")</f>
        <v>enero</v>
      </c>
      <c r="P3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1" spans="1:16" x14ac:dyDescent="0.25">
      <c r="A31" t="s">
        <v>100</v>
      </c>
      <c r="B31" s="2">
        <v>44227</v>
      </c>
      <c r="C31" t="s">
        <v>49</v>
      </c>
      <c r="G31" t="s">
        <v>22</v>
      </c>
      <c r="H31" t="s">
        <v>17</v>
      </c>
      <c r="J31" t="s">
        <v>18</v>
      </c>
      <c r="K31" s="3">
        <v>4460</v>
      </c>
      <c r="L31" s="3">
        <v>5396.5999999999995</v>
      </c>
      <c r="M31" s="3">
        <f>Tabla1[[#This Row],[Total importe]]</f>
        <v>5396.5999999999995</v>
      </c>
      <c r="N31" s="3">
        <f t="shared" si="1"/>
        <v>0</v>
      </c>
      <c r="O31" s="3" t="str">
        <f>TEXT(Tabla1[[#This Row],[Fecha]],"mmmm")</f>
        <v>enero</v>
      </c>
      <c r="P3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32" spans="1:16" x14ac:dyDescent="0.25">
      <c r="A32" t="s">
        <v>101</v>
      </c>
      <c r="B32" s="2">
        <v>44227</v>
      </c>
      <c r="C32" t="s">
        <v>50</v>
      </c>
      <c r="G32" t="s">
        <v>20</v>
      </c>
      <c r="H32" t="s">
        <v>17</v>
      </c>
      <c r="J32" t="s">
        <v>18</v>
      </c>
      <c r="K32" s="3">
        <v>4655</v>
      </c>
      <c r="L32" s="3">
        <v>5632.55</v>
      </c>
      <c r="M32" s="3">
        <v>3999.1104999999998</v>
      </c>
      <c r="N32" s="3">
        <f t="shared" si="1"/>
        <v>1633.4395000000004</v>
      </c>
      <c r="O32" s="3" t="str">
        <f>TEXT(Tabla1[[#This Row],[Fecha]],"mmmm")</f>
        <v>enero</v>
      </c>
      <c r="P3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3" spans="1:16" x14ac:dyDescent="0.25">
      <c r="A33" t="s">
        <v>102</v>
      </c>
      <c r="B33" s="2">
        <v>44227</v>
      </c>
      <c r="C33" t="s">
        <v>51</v>
      </c>
      <c r="G33" t="s">
        <v>16</v>
      </c>
      <c r="H33" t="s">
        <v>17</v>
      </c>
      <c r="J33" t="s">
        <v>18</v>
      </c>
      <c r="K33" s="3">
        <v>14379</v>
      </c>
      <c r="L33" s="3">
        <v>17398.59</v>
      </c>
      <c r="M33" s="3">
        <v>9917.1962999999996</v>
      </c>
      <c r="N33" s="3">
        <f t="shared" si="1"/>
        <v>7481.3937000000005</v>
      </c>
      <c r="O33" s="3" t="str">
        <f>TEXT(Tabla1[[#This Row],[Fecha]],"mmmm")</f>
        <v>enero</v>
      </c>
      <c r="P3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4" spans="1:16" x14ac:dyDescent="0.25">
      <c r="A34" t="s">
        <v>103</v>
      </c>
      <c r="B34" s="2">
        <v>44226</v>
      </c>
      <c r="C34" t="s">
        <v>52</v>
      </c>
      <c r="G34" t="s">
        <v>22</v>
      </c>
      <c r="H34" t="s">
        <v>17</v>
      </c>
      <c r="J34" t="s">
        <v>18</v>
      </c>
      <c r="K34" s="3">
        <v>1763</v>
      </c>
      <c r="L34" s="3">
        <v>2133.23</v>
      </c>
      <c r="M34" s="3">
        <f>Tabla1[[#This Row],[Total importe]]</f>
        <v>2133.23</v>
      </c>
      <c r="N34" s="3">
        <f t="shared" si="1"/>
        <v>0</v>
      </c>
      <c r="O34" s="3" t="str">
        <f>TEXT(Tabla1[[#This Row],[Fecha]],"mmmm")</f>
        <v>enero</v>
      </c>
      <c r="P3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35" spans="1:16" x14ac:dyDescent="0.25">
      <c r="A35" t="s">
        <v>104</v>
      </c>
      <c r="B35" s="2">
        <v>44222</v>
      </c>
      <c r="C35" t="s">
        <v>53</v>
      </c>
      <c r="G35" t="s">
        <v>16</v>
      </c>
      <c r="H35" t="s">
        <v>17</v>
      </c>
      <c r="J35" t="s">
        <v>18</v>
      </c>
      <c r="K35" s="3">
        <v>302</v>
      </c>
      <c r="L35" s="3">
        <v>365.42</v>
      </c>
      <c r="M35" s="3">
        <v>233.86880000000002</v>
      </c>
      <c r="N35" s="3">
        <f t="shared" si="1"/>
        <v>131.55119999999999</v>
      </c>
      <c r="O35" s="3" t="str">
        <f>TEXT(Tabla1[[#This Row],[Fecha]],"mmmm")</f>
        <v>enero</v>
      </c>
      <c r="P35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36" spans="1:16" x14ac:dyDescent="0.25">
      <c r="A36" t="s">
        <v>105</v>
      </c>
      <c r="B36" s="2">
        <v>44221</v>
      </c>
      <c r="C36" t="s">
        <v>54</v>
      </c>
      <c r="G36" t="s">
        <v>22</v>
      </c>
      <c r="H36" t="s">
        <v>17</v>
      </c>
      <c r="J36" t="s">
        <v>18</v>
      </c>
      <c r="K36" s="3">
        <v>2825</v>
      </c>
      <c r="L36" s="3">
        <v>3418.25</v>
      </c>
      <c r="M36" s="3">
        <v>2700.4175</v>
      </c>
      <c r="N36" s="3">
        <f t="shared" si="1"/>
        <v>717.83249999999998</v>
      </c>
      <c r="O36" s="3" t="str">
        <f>TEXT(Tabla1[[#This Row],[Fecha]],"mmmm")</f>
        <v>enero</v>
      </c>
      <c r="P36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37" spans="1:16" x14ac:dyDescent="0.25">
      <c r="A37" t="s">
        <v>106</v>
      </c>
      <c r="B37" s="2">
        <v>44221</v>
      </c>
      <c r="C37" t="s">
        <v>55</v>
      </c>
      <c r="G37" t="s">
        <v>22</v>
      </c>
      <c r="H37" t="s">
        <v>17</v>
      </c>
      <c r="J37" t="s">
        <v>18</v>
      </c>
      <c r="K37" s="3">
        <v>5623</v>
      </c>
      <c r="L37" s="3">
        <v>6803.83</v>
      </c>
      <c r="M37" s="3">
        <v>2721.5320000000002</v>
      </c>
      <c r="N37" s="3">
        <f t="shared" si="1"/>
        <v>4082.2979999999998</v>
      </c>
      <c r="O37" s="3" t="str">
        <f>TEXT(Tabla1[[#This Row],[Fecha]],"mmmm")</f>
        <v>enero</v>
      </c>
      <c r="P3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38" spans="1:16" x14ac:dyDescent="0.25">
      <c r="A38" t="s">
        <v>107</v>
      </c>
      <c r="B38" s="2">
        <v>44221</v>
      </c>
      <c r="C38" t="s">
        <v>56</v>
      </c>
      <c r="G38" t="s">
        <v>22</v>
      </c>
      <c r="H38" t="s">
        <v>17</v>
      </c>
      <c r="J38" t="s">
        <v>18</v>
      </c>
      <c r="K38" s="3">
        <v>152</v>
      </c>
      <c r="L38" s="3">
        <v>183.92</v>
      </c>
      <c r="M38" s="3">
        <v>7.3567999999999998</v>
      </c>
      <c r="N38" s="3">
        <f t="shared" si="1"/>
        <v>176.56319999999999</v>
      </c>
      <c r="O38" s="3" t="str">
        <f>TEXT(Tabla1[[#This Row],[Fecha]],"mmmm")</f>
        <v>enero</v>
      </c>
      <c r="P3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39" spans="1:16" x14ac:dyDescent="0.25">
      <c r="A39" t="s">
        <v>108</v>
      </c>
      <c r="B39" s="2">
        <v>44221</v>
      </c>
      <c r="C39" t="s">
        <v>57</v>
      </c>
      <c r="G39" t="s">
        <v>22</v>
      </c>
      <c r="H39" t="s">
        <v>17</v>
      </c>
      <c r="J39" t="s">
        <v>18</v>
      </c>
      <c r="K39" s="3">
        <v>6457</v>
      </c>
      <c r="L39" s="3">
        <v>7812.9699999999993</v>
      </c>
      <c r="M39" s="3">
        <v>7500.4511999999986</v>
      </c>
      <c r="N39" s="3">
        <f t="shared" si="1"/>
        <v>312.51880000000074</v>
      </c>
      <c r="O39" s="3" t="str">
        <f>TEXT(Tabla1[[#This Row],[Fecha]],"mmmm")</f>
        <v>enero</v>
      </c>
      <c r="P39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40" spans="1:16" x14ac:dyDescent="0.25">
      <c r="A40" t="s">
        <v>109</v>
      </c>
      <c r="B40" s="2">
        <v>44220</v>
      </c>
      <c r="C40" t="s">
        <v>58</v>
      </c>
      <c r="G40" t="s">
        <v>22</v>
      </c>
      <c r="H40" t="s">
        <v>17</v>
      </c>
      <c r="J40" t="s">
        <v>18</v>
      </c>
      <c r="K40" s="3">
        <v>1670</v>
      </c>
      <c r="L40" s="3">
        <v>2020.7</v>
      </c>
      <c r="M40" s="3">
        <f>Tabla1[[#This Row],[Total importe]]</f>
        <v>2020.7</v>
      </c>
      <c r="N40" s="3">
        <f t="shared" si="1"/>
        <v>0</v>
      </c>
      <c r="O40" s="3" t="str">
        <f>TEXT(Tabla1[[#This Row],[Fecha]],"mmmm")</f>
        <v>enero</v>
      </c>
      <c r="P4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41" spans="1:16" x14ac:dyDescent="0.25">
      <c r="A41" t="s">
        <v>110</v>
      </c>
      <c r="B41" s="2">
        <v>44226</v>
      </c>
      <c r="C41" t="s">
        <v>59</v>
      </c>
      <c r="G41" t="s">
        <v>16</v>
      </c>
      <c r="H41" t="s">
        <v>17</v>
      </c>
      <c r="J41" t="s">
        <v>18</v>
      </c>
      <c r="K41" s="3">
        <v>7178</v>
      </c>
      <c r="L41" s="3">
        <v>8685.3799999999992</v>
      </c>
      <c r="M41" s="3">
        <v>7729.9881999999998</v>
      </c>
      <c r="N41" s="3">
        <f t="shared" si="1"/>
        <v>955.39179999999942</v>
      </c>
      <c r="O41" s="3" t="str">
        <f>TEXT(Tabla1[[#This Row],[Fecha]],"mmmm")</f>
        <v>enero</v>
      </c>
      <c r="P41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42" spans="1:16" x14ac:dyDescent="0.25">
      <c r="A42" t="s">
        <v>111</v>
      </c>
      <c r="B42" s="2">
        <v>44226</v>
      </c>
      <c r="C42" t="s">
        <v>60</v>
      </c>
      <c r="G42" t="s">
        <v>20</v>
      </c>
      <c r="H42" t="s">
        <v>17</v>
      </c>
      <c r="J42" t="s">
        <v>18</v>
      </c>
      <c r="K42" s="3">
        <v>6576</v>
      </c>
      <c r="L42" s="3">
        <v>7956.96</v>
      </c>
      <c r="M42" s="3">
        <v>397.84800000000001</v>
      </c>
      <c r="N42" s="3">
        <f t="shared" si="1"/>
        <v>7559.1120000000001</v>
      </c>
      <c r="O42" s="3" t="str">
        <f>TEXT(Tabla1[[#This Row],[Fecha]],"mmmm")</f>
        <v>enero</v>
      </c>
      <c r="P4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43" spans="1:16" x14ac:dyDescent="0.25">
      <c r="A43" t="s">
        <v>112</v>
      </c>
      <c r="B43" s="2">
        <v>44226</v>
      </c>
      <c r="C43" t="s">
        <v>61</v>
      </c>
      <c r="G43" t="s">
        <v>22</v>
      </c>
      <c r="H43" t="s">
        <v>17</v>
      </c>
      <c r="J43" t="s">
        <v>18</v>
      </c>
      <c r="K43" s="3">
        <v>6014</v>
      </c>
      <c r="L43" s="3">
        <v>7276.94</v>
      </c>
      <c r="M43" s="3">
        <v>2910.7759999999998</v>
      </c>
      <c r="N43" s="3">
        <f t="shared" si="1"/>
        <v>4366.1639999999998</v>
      </c>
      <c r="O43" s="3" t="str">
        <f>TEXT(Tabla1[[#This Row],[Fecha]],"mmmm")</f>
        <v>enero</v>
      </c>
      <c r="P4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44" spans="1:16" x14ac:dyDescent="0.25">
      <c r="A44" t="s">
        <v>113</v>
      </c>
      <c r="B44" s="2">
        <v>44226</v>
      </c>
      <c r="C44" t="s">
        <v>62</v>
      </c>
      <c r="G44" t="s">
        <v>22</v>
      </c>
      <c r="H44" t="s">
        <v>17</v>
      </c>
      <c r="J44" t="s">
        <v>18</v>
      </c>
      <c r="K44" s="3">
        <v>6979</v>
      </c>
      <c r="L44" s="3">
        <v>8444.59</v>
      </c>
      <c r="M44" s="3">
        <v>3124.4983000000002</v>
      </c>
      <c r="N44" s="3">
        <f t="shared" si="1"/>
        <v>5320.0916999999999</v>
      </c>
      <c r="O44" s="3" t="str">
        <f>TEXT(Tabla1[[#This Row],[Fecha]],"mmmm")</f>
        <v>enero</v>
      </c>
      <c r="P4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45" spans="1:16" x14ac:dyDescent="0.25">
      <c r="A45" t="s">
        <v>114</v>
      </c>
      <c r="B45" s="2">
        <v>44226</v>
      </c>
      <c r="C45" t="s">
        <v>63</v>
      </c>
      <c r="G45" t="s">
        <v>20</v>
      </c>
      <c r="H45" t="s">
        <v>17</v>
      </c>
      <c r="J45" t="s">
        <v>18</v>
      </c>
      <c r="K45" s="3">
        <v>13327</v>
      </c>
      <c r="L45" s="3">
        <v>16125.67</v>
      </c>
      <c r="M45" s="3">
        <v>16125.67</v>
      </c>
      <c r="N45" s="3">
        <f t="shared" si="1"/>
        <v>0</v>
      </c>
      <c r="O45" s="3" t="str">
        <f>TEXT(Tabla1[[#This Row],[Fecha]],"mmmm")</f>
        <v>enero</v>
      </c>
      <c r="P4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46" spans="1:16" x14ac:dyDescent="0.25">
      <c r="A46" t="s">
        <v>115</v>
      </c>
      <c r="B46" s="2">
        <v>44226</v>
      </c>
      <c r="C46" t="s">
        <v>64</v>
      </c>
      <c r="G46" t="s">
        <v>16</v>
      </c>
      <c r="H46" t="s">
        <v>17</v>
      </c>
      <c r="J46" t="s">
        <v>18</v>
      </c>
      <c r="K46" s="3">
        <v>665</v>
      </c>
      <c r="L46" s="3">
        <v>804.65</v>
      </c>
      <c r="M46" s="3">
        <v>611.53399999999999</v>
      </c>
      <c r="N46" s="3">
        <f t="shared" si="1"/>
        <v>193.11599999999999</v>
      </c>
      <c r="O46" s="3" t="str">
        <f>TEXT(Tabla1[[#This Row],[Fecha]],"mmmm")</f>
        <v>enero</v>
      </c>
      <c r="P46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47" spans="1:16" x14ac:dyDescent="0.25">
      <c r="A47" t="s">
        <v>116</v>
      </c>
      <c r="B47" s="2">
        <v>44226</v>
      </c>
      <c r="C47" t="s">
        <v>65</v>
      </c>
      <c r="G47" t="s">
        <v>22</v>
      </c>
      <c r="H47" t="s">
        <v>17</v>
      </c>
      <c r="J47" t="s">
        <v>18</v>
      </c>
      <c r="K47" s="3">
        <v>5598</v>
      </c>
      <c r="L47" s="3">
        <v>6773.58</v>
      </c>
      <c r="M47" s="3">
        <f>Tabla1[[#This Row],[Total importe]]</f>
        <v>6773.58</v>
      </c>
      <c r="N47" s="3">
        <f t="shared" si="1"/>
        <v>0</v>
      </c>
      <c r="O47" s="3" t="str">
        <f>TEXT(Tabla1[[#This Row],[Fecha]],"mmmm")</f>
        <v>enero</v>
      </c>
      <c r="P4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48" spans="1:16" x14ac:dyDescent="0.25">
      <c r="A48" t="s">
        <v>117</v>
      </c>
      <c r="B48" s="2">
        <v>44222</v>
      </c>
      <c r="C48" t="s">
        <v>66</v>
      </c>
      <c r="G48" t="s">
        <v>16</v>
      </c>
      <c r="H48" t="s">
        <v>17</v>
      </c>
      <c r="J48" t="s">
        <v>18</v>
      </c>
      <c r="K48" s="3">
        <v>9390</v>
      </c>
      <c r="L48" s="3">
        <v>11361.9</v>
      </c>
      <c r="M48" s="3">
        <f>Tabla1[[#This Row],[Total importe]]</f>
        <v>11361.9</v>
      </c>
      <c r="N48" s="3">
        <f t="shared" si="1"/>
        <v>0</v>
      </c>
      <c r="O48" s="3" t="str">
        <f>TEXT(Tabla1[[#This Row],[Fecha]],"mmmm")</f>
        <v>enero</v>
      </c>
      <c r="P4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49" spans="1:16" x14ac:dyDescent="0.25">
      <c r="A49" t="s">
        <v>118</v>
      </c>
      <c r="B49" s="2">
        <v>44221</v>
      </c>
      <c r="C49" t="s">
        <v>67</v>
      </c>
      <c r="G49" t="s">
        <v>22</v>
      </c>
      <c r="H49" t="s">
        <v>17</v>
      </c>
      <c r="J49" t="s">
        <v>18</v>
      </c>
      <c r="K49" s="3">
        <v>7842</v>
      </c>
      <c r="L49" s="3">
        <v>9488.82</v>
      </c>
      <c r="M49" s="3">
        <f>Tabla1[[#This Row],[Total importe]]</f>
        <v>9488.82</v>
      </c>
      <c r="N49" s="3">
        <f t="shared" si="1"/>
        <v>0</v>
      </c>
      <c r="O49" s="3" t="str">
        <f>TEXT(Tabla1[[#This Row],[Fecha]],"mmmm")</f>
        <v>enero</v>
      </c>
      <c r="P4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50" spans="1:16" x14ac:dyDescent="0.25">
      <c r="A50" t="s">
        <v>119</v>
      </c>
      <c r="B50" s="2">
        <v>44221</v>
      </c>
      <c r="C50" t="s">
        <v>68</v>
      </c>
      <c r="G50" t="s">
        <v>22</v>
      </c>
      <c r="H50" t="s">
        <v>17</v>
      </c>
      <c r="J50" t="s">
        <v>18</v>
      </c>
      <c r="K50" s="3">
        <v>8747</v>
      </c>
      <c r="L50" s="3">
        <v>10583.869999999999</v>
      </c>
      <c r="M50" s="3">
        <f>Tabla1[[#This Row],[Total importe]]</f>
        <v>10583.869999999999</v>
      </c>
      <c r="N50" s="3">
        <f t="shared" si="1"/>
        <v>0</v>
      </c>
      <c r="O50" s="3" t="str">
        <f>TEXT(Tabla1[[#This Row],[Fecha]],"mmmm")</f>
        <v>enero</v>
      </c>
      <c r="P5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51" spans="1:16" x14ac:dyDescent="0.25">
      <c r="A51" t="s">
        <v>120</v>
      </c>
      <c r="B51" s="2">
        <v>44221</v>
      </c>
      <c r="C51" t="s">
        <v>69</v>
      </c>
      <c r="G51" t="s">
        <v>22</v>
      </c>
      <c r="H51" t="s">
        <v>17</v>
      </c>
      <c r="J51" t="s">
        <v>18</v>
      </c>
      <c r="K51" s="3">
        <v>9075</v>
      </c>
      <c r="L51" s="3">
        <v>10980.75</v>
      </c>
      <c r="M51" s="3">
        <v>6478.6424999999999</v>
      </c>
      <c r="N51" s="3">
        <f t="shared" si="1"/>
        <v>4502.1075000000001</v>
      </c>
      <c r="O51" s="3" t="str">
        <f>TEXT(Tabla1[[#This Row],[Fecha]],"mmmm")</f>
        <v>enero</v>
      </c>
      <c r="P5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2" spans="1:16" x14ac:dyDescent="0.25">
      <c r="A52" t="s">
        <v>121</v>
      </c>
      <c r="B52" s="2">
        <v>44221</v>
      </c>
      <c r="C52" t="s">
        <v>70</v>
      </c>
      <c r="G52" t="s">
        <v>22</v>
      </c>
      <c r="H52" t="s">
        <v>17</v>
      </c>
      <c r="J52" t="s">
        <v>18</v>
      </c>
      <c r="K52" s="3">
        <v>4758</v>
      </c>
      <c r="L52" s="3">
        <v>5757.1799999999994</v>
      </c>
      <c r="M52" s="3">
        <v>1266.5796</v>
      </c>
      <c r="N52" s="3">
        <f t="shared" si="1"/>
        <v>4490.6003999999994</v>
      </c>
      <c r="O52" s="3" t="str">
        <f>TEXT(Tabla1[[#This Row],[Fecha]],"mmmm")</f>
        <v>enero</v>
      </c>
      <c r="P5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3" spans="1:16" x14ac:dyDescent="0.25">
      <c r="A53" t="s">
        <v>122</v>
      </c>
      <c r="B53" s="2">
        <v>44251</v>
      </c>
      <c r="C53" t="s">
        <v>15</v>
      </c>
      <c r="G53" t="s">
        <v>22</v>
      </c>
      <c r="H53" t="s">
        <v>17</v>
      </c>
      <c r="J53" t="s">
        <v>18</v>
      </c>
      <c r="K53" s="3">
        <v>12487</v>
      </c>
      <c r="L53" s="3">
        <v>15109.27</v>
      </c>
      <c r="M53" s="3">
        <f>Tabla1[[#This Row],[Total importe]]</f>
        <v>15109.27</v>
      </c>
      <c r="N53" s="3">
        <f t="shared" si="1"/>
        <v>0</v>
      </c>
      <c r="O53" s="3" t="str">
        <f>TEXT(Tabla1[[#This Row],[Fecha]],"mmmm")</f>
        <v>febrero</v>
      </c>
      <c r="P5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54" spans="1:16" x14ac:dyDescent="0.25">
      <c r="A54" t="s">
        <v>123</v>
      </c>
      <c r="B54" s="2">
        <v>44251</v>
      </c>
      <c r="C54" t="s">
        <v>19</v>
      </c>
      <c r="G54" t="s">
        <v>16</v>
      </c>
      <c r="H54" t="s">
        <v>17</v>
      </c>
      <c r="J54" t="s">
        <v>18</v>
      </c>
      <c r="K54" s="3">
        <v>8985</v>
      </c>
      <c r="L54" s="3">
        <v>10871.85</v>
      </c>
      <c r="M54" s="3">
        <v>9023.6355000000003</v>
      </c>
      <c r="N54" s="3">
        <f t="shared" si="1"/>
        <v>1848.2145</v>
      </c>
      <c r="O54" s="3" t="str">
        <f>TEXT(Tabla1[[#This Row],[Fecha]],"mmmm")</f>
        <v>febrero</v>
      </c>
      <c r="P5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5" spans="1:16" x14ac:dyDescent="0.25">
      <c r="A55" t="s">
        <v>124</v>
      </c>
      <c r="B55" s="2">
        <v>44251</v>
      </c>
      <c r="C55" t="s">
        <v>21</v>
      </c>
      <c r="G55" t="s">
        <v>20</v>
      </c>
      <c r="H55" t="s">
        <v>17</v>
      </c>
      <c r="J55" t="s">
        <v>18</v>
      </c>
      <c r="K55" s="3">
        <v>12443</v>
      </c>
      <c r="L55" s="3">
        <v>15056.029999999999</v>
      </c>
      <c r="M55" s="3">
        <v>6172.9722999999994</v>
      </c>
      <c r="N55" s="3">
        <f t="shared" si="1"/>
        <v>8883.0576999999994</v>
      </c>
      <c r="O55" s="3" t="str">
        <f>TEXT(Tabla1[[#This Row],[Fecha]],"mmmm")</f>
        <v>febrero</v>
      </c>
      <c r="P5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6" spans="1:16" x14ac:dyDescent="0.25">
      <c r="A56" t="s">
        <v>125</v>
      </c>
      <c r="B56" s="2">
        <v>44251</v>
      </c>
      <c r="C56" t="s">
        <v>23</v>
      </c>
      <c r="G56" t="s">
        <v>22</v>
      </c>
      <c r="H56" t="s">
        <v>17</v>
      </c>
      <c r="J56" t="s">
        <v>18</v>
      </c>
      <c r="K56" s="3">
        <v>2446</v>
      </c>
      <c r="L56" s="3">
        <v>2959.66</v>
      </c>
      <c r="M56" s="3">
        <v>1124.6707999999999</v>
      </c>
      <c r="N56" s="3">
        <f t="shared" si="1"/>
        <v>1834.9892</v>
      </c>
      <c r="O56" s="3" t="str">
        <f>TEXT(Tabla1[[#This Row],[Fecha]],"mmmm")</f>
        <v>febrero</v>
      </c>
      <c r="P5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7" spans="1:16" x14ac:dyDescent="0.25">
      <c r="A57" t="s">
        <v>126</v>
      </c>
      <c r="B57" s="2">
        <v>44251</v>
      </c>
      <c r="C57" t="s">
        <v>24</v>
      </c>
      <c r="G57" t="s">
        <v>22</v>
      </c>
      <c r="H57" t="s">
        <v>17</v>
      </c>
      <c r="J57" t="s">
        <v>18</v>
      </c>
      <c r="K57" s="3">
        <v>8221</v>
      </c>
      <c r="L57" s="3">
        <v>9947.41</v>
      </c>
      <c r="M57" s="3">
        <v>5570.5495999999994</v>
      </c>
      <c r="N57" s="3">
        <f t="shared" si="1"/>
        <v>4376.8604000000005</v>
      </c>
      <c r="O57" s="3" t="str">
        <f>TEXT(Tabla1[[#This Row],[Fecha]],"mmmm")</f>
        <v>febrero</v>
      </c>
      <c r="P5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8" spans="1:16" x14ac:dyDescent="0.25">
      <c r="A58" t="s">
        <v>127</v>
      </c>
      <c r="B58" s="2">
        <v>44251</v>
      </c>
      <c r="C58" t="s">
        <v>25</v>
      </c>
      <c r="G58" t="s">
        <v>20</v>
      </c>
      <c r="H58" t="s">
        <v>17</v>
      </c>
      <c r="J58" t="s">
        <v>18</v>
      </c>
      <c r="K58" s="3">
        <v>2523</v>
      </c>
      <c r="L58" s="3">
        <v>3052.83</v>
      </c>
      <c r="M58" s="3">
        <v>1740.1131</v>
      </c>
      <c r="N58" s="3">
        <f t="shared" si="1"/>
        <v>1312.7168999999999</v>
      </c>
      <c r="O58" s="3" t="str">
        <f>TEXT(Tabla1[[#This Row],[Fecha]],"mmmm")</f>
        <v>febrero</v>
      </c>
      <c r="P5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59" spans="1:16" x14ac:dyDescent="0.25">
      <c r="A59" t="s">
        <v>128</v>
      </c>
      <c r="B59" s="2">
        <v>44251</v>
      </c>
      <c r="C59" t="s">
        <v>26</v>
      </c>
      <c r="G59" t="s">
        <v>16</v>
      </c>
      <c r="H59" t="s">
        <v>17</v>
      </c>
      <c r="J59" t="s">
        <v>18</v>
      </c>
      <c r="K59" s="3">
        <v>10564</v>
      </c>
      <c r="L59" s="3">
        <v>12782.44</v>
      </c>
      <c r="M59" s="3">
        <v>10225.952000000001</v>
      </c>
      <c r="N59" s="3">
        <f t="shared" si="1"/>
        <v>2556.4879999999994</v>
      </c>
      <c r="O59" s="3" t="str">
        <f>TEXT(Tabla1[[#This Row],[Fecha]],"mmmm")</f>
        <v>febrero</v>
      </c>
      <c r="P5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60" spans="1:16" x14ac:dyDescent="0.25">
      <c r="A60" t="s">
        <v>129</v>
      </c>
      <c r="B60" s="2">
        <v>44251</v>
      </c>
      <c r="C60" t="s">
        <v>27</v>
      </c>
      <c r="G60" t="s">
        <v>22</v>
      </c>
      <c r="H60" t="s">
        <v>17</v>
      </c>
      <c r="J60" t="s">
        <v>18</v>
      </c>
      <c r="K60" s="3">
        <v>12844</v>
      </c>
      <c r="L60" s="3">
        <v>15541.24</v>
      </c>
      <c r="M60" s="3">
        <v>15075.0028</v>
      </c>
      <c r="N60" s="3">
        <f t="shared" si="1"/>
        <v>466.23719999999958</v>
      </c>
      <c r="O60" s="3" t="str">
        <f>TEXT(Tabla1[[#This Row],[Fecha]],"mmmm")</f>
        <v>febrero</v>
      </c>
      <c r="P60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61" spans="1:16" x14ac:dyDescent="0.25">
      <c r="A61" t="s">
        <v>130</v>
      </c>
      <c r="B61" s="2">
        <v>44251</v>
      </c>
      <c r="C61" t="s">
        <v>28</v>
      </c>
      <c r="G61" t="s">
        <v>16</v>
      </c>
      <c r="H61" t="s">
        <v>17</v>
      </c>
      <c r="J61" t="s">
        <v>18</v>
      </c>
      <c r="K61" s="3">
        <v>10716</v>
      </c>
      <c r="L61" s="3">
        <v>12966.359999999999</v>
      </c>
      <c r="M61" s="3">
        <f>Tabla1[[#This Row],[Total importe]]</f>
        <v>12966.359999999999</v>
      </c>
      <c r="N61" s="3">
        <f t="shared" si="1"/>
        <v>0</v>
      </c>
      <c r="O61" s="3" t="str">
        <f>TEXT(Tabla1[[#This Row],[Fecha]],"mmmm")</f>
        <v>febrero</v>
      </c>
      <c r="P6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62" spans="1:16" x14ac:dyDescent="0.25">
      <c r="A62" t="s">
        <v>131</v>
      </c>
      <c r="B62" s="2">
        <v>44251</v>
      </c>
      <c r="C62" t="s">
        <v>29</v>
      </c>
      <c r="G62" t="s">
        <v>22</v>
      </c>
      <c r="H62" t="s">
        <v>17</v>
      </c>
      <c r="J62" t="s">
        <v>18</v>
      </c>
      <c r="K62" s="3">
        <v>12347</v>
      </c>
      <c r="L62" s="3">
        <v>14939.869999999999</v>
      </c>
      <c r="M62" s="3">
        <v>3734.9675000000002</v>
      </c>
      <c r="N62" s="3">
        <f t="shared" si="1"/>
        <v>11204.902499999998</v>
      </c>
      <c r="O62" s="3" t="str">
        <f>TEXT(Tabla1[[#This Row],[Fecha]],"mmmm")</f>
        <v>febrero</v>
      </c>
      <c r="P6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63" spans="1:16" x14ac:dyDescent="0.25">
      <c r="A63" t="s">
        <v>132</v>
      </c>
      <c r="B63" s="2">
        <v>44251</v>
      </c>
      <c r="C63" t="s">
        <v>30</v>
      </c>
      <c r="G63" t="s">
        <v>22</v>
      </c>
      <c r="H63" t="s">
        <v>17</v>
      </c>
      <c r="J63" t="s">
        <v>18</v>
      </c>
      <c r="K63" s="3">
        <v>6328</v>
      </c>
      <c r="L63" s="3">
        <v>7656.88</v>
      </c>
      <c r="M63" s="3">
        <f>Tabla1[[#This Row],[Total importe]]</f>
        <v>7656.88</v>
      </c>
      <c r="N63" s="3">
        <f t="shared" si="1"/>
        <v>0</v>
      </c>
      <c r="O63" s="3" t="str">
        <f>TEXT(Tabla1[[#This Row],[Fecha]],"mmmm")</f>
        <v>febrero</v>
      </c>
      <c r="P6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64" spans="1:16" x14ac:dyDescent="0.25">
      <c r="A64" t="s">
        <v>133</v>
      </c>
      <c r="B64" s="2">
        <v>44251</v>
      </c>
      <c r="C64" t="s">
        <v>31</v>
      </c>
      <c r="G64" t="s">
        <v>22</v>
      </c>
      <c r="H64" t="s">
        <v>17</v>
      </c>
      <c r="J64" t="s">
        <v>18</v>
      </c>
      <c r="K64" s="3">
        <v>856</v>
      </c>
      <c r="L64" s="3">
        <v>1035.76</v>
      </c>
      <c r="M64" s="3">
        <v>580.02559999999994</v>
      </c>
      <c r="N64" s="3">
        <f t="shared" si="1"/>
        <v>455.73440000000005</v>
      </c>
      <c r="O64" s="3" t="str">
        <f>TEXT(Tabla1[[#This Row],[Fecha]],"mmmm")</f>
        <v>febrero</v>
      </c>
      <c r="P64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65" spans="1:16" x14ac:dyDescent="0.25">
      <c r="A65" t="s">
        <v>134</v>
      </c>
      <c r="B65" s="2">
        <v>44251</v>
      </c>
      <c r="C65" t="s">
        <v>32</v>
      </c>
      <c r="G65" t="s">
        <v>22</v>
      </c>
      <c r="H65" t="s">
        <v>17</v>
      </c>
      <c r="J65" t="s">
        <v>18</v>
      </c>
      <c r="K65" s="3">
        <v>1801</v>
      </c>
      <c r="L65" s="3">
        <v>2179.21</v>
      </c>
      <c r="M65" s="3">
        <v>283.29730000000001</v>
      </c>
      <c r="N65" s="3">
        <f t="shared" si="1"/>
        <v>1895.9127000000001</v>
      </c>
      <c r="O65" s="3" t="str">
        <f>TEXT(Tabla1[[#This Row],[Fecha]],"mmmm")</f>
        <v>febrero</v>
      </c>
      <c r="P6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66" spans="1:16" x14ac:dyDescent="0.25">
      <c r="A66" t="s">
        <v>135</v>
      </c>
      <c r="B66" s="2">
        <v>44251</v>
      </c>
      <c r="C66" t="s">
        <v>33</v>
      </c>
      <c r="G66" t="s">
        <v>22</v>
      </c>
      <c r="H66" t="s">
        <v>17</v>
      </c>
      <c r="J66" t="s">
        <v>18</v>
      </c>
      <c r="K66" s="3">
        <v>621</v>
      </c>
      <c r="L66" s="3">
        <v>751.41</v>
      </c>
      <c r="M66" s="3">
        <v>676.26899999999989</v>
      </c>
      <c r="N66" s="3">
        <f t="shared" si="1"/>
        <v>75.141000000000076</v>
      </c>
      <c r="O66" s="3" t="str">
        <f>TEXT(Tabla1[[#This Row],[Fecha]],"mmmm")</f>
        <v>febrero</v>
      </c>
      <c r="P66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67" spans="1:16" x14ac:dyDescent="0.25">
      <c r="A67" t="s">
        <v>136</v>
      </c>
      <c r="B67" s="2">
        <v>44251</v>
      </c>
      <c r="C67" t="s">
        <v>34</v>
      </c>
      <c r="G67" t="s">
        <v>16</v>
      </c>
      <c r="H67" t="s">
        <v>17</v>
      </c>
      <c r="J67" t="s">
        <v>18</v>
      </c>
      <c r="K67" s="3">
        <v>682</v>
      </c>
      <c r="L67" s="3">
        <v>825.22</v>
      </c>
      <c r="M67" s="3">
        <v>561.14959999999996</v>
      </c>
      <c r="N67" s="3">
        <f t="shared" ref="N67:N130" si="2">L67-M67</f>
        <v>264.07040000000006</v>
      </c>
      <c r="O67" s="3" t="str">
        <f>TEXT(Tabla1[[#This Row],[Fecha]],"mmmm")</f>
        <v>febrero</v>
      </c>
      <c r="P67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68" spans="1:16" x14ac:dyDescent="0.25">
      <c r="A68" t="s">
        <v>137</v>
      </c>
      <c r="B68" s="2">
        <v>44251</v>
      </c>
      <c r="C68" t="s">
        <v>35</v>
      </c>
      <c r="G68" t="s">
        <v>20</v>
      </c>
      <c r="H68" t="s">
        <v>17</v>
      </c>
      <c r="J68" t="s">
        <v>18</v>
      </c>
      <c r="K68" s="3">
        <v>8213</v>
      </c>
      <c r="L68" s="3">
        <v>9937.73</v>
      </c>
      <c r="M68" s="3">
        <v>9341.4662000000008</v>
      </c>
      <c r="N68" s="3">
        <f t="shared" si="2"/>
        <v>596.26379999999881</v>
      </c>
      <c r="O68" s="3" t="str">
        <f>TEXT(Tabla1[[#This Row],[Fecha]],"mmmm")</f>
        <v>febrero</v>
      </c>
      <c r="P68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69" spans="1:16" x14ac:dyDescent="0.25">
      <c r="A69" t="s">
        <v>138</v>
      </c>
      <c r="B69" s="2">
        <v>44251</v>
      </c>
      <c r="C69" t="s">
        <v>36</v>
      </c>
      <c r="G69" t="s">
        <v>22</v>
      </c>
      <c r="H69" t="s">
        <v>17</v>
      </c>
      <c r="J69" t="s">
        <v>18</v>
      </c>
      <c r="K69" s="3">
        <v>1909</v>
      </c>
      <c r="L69" s="3">
        <v>2309.89</v>
      </c>
      <c r="M69" s="3">
        <v>947.05489999999986</v>
      </c>
      <c r="N69" s="3">
        <f t="shared" si="2"/>
        <v>1362.8351</v>
      </c>
      <c r="O69" s="3" t="str">
        <f>TEXT(Tabla1[[#This Row],[Fecha]],"mmmm")</f>
        <v>febrero</v>
      </c>
      <c r="P6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0" spans="1:16" x14ac:dyDescent="0.25">
      <c r="A70" t="s">
        <v>139</v>
      </c>
      <c r="B70" s="2">
        <v>44251</v>
      </c>
      <c r="C70" t="s">
        <v>37</v>
      </c>
      <c r="G70" t="s">
        <v>22</v>
      </c>
      <c r="H70" t="s">
        <v>17</v>
      </c>
      <c r="J70" t="s">
        <v>18</v>
      </c>
      <c r="K70" s="3">
        <v>7122</v>
      </c>
      <c r="L70" s="3">
        <v>8617.619999999999</v>
      </c>
      <c r="M70" s="3">
        <f>Tabla1[[#This Row],[Total importe]]</f>
        <v>8617.619999999999</v>
      </c>
      <c r="N70" s="3">
        <f t="shared" si="2"/>
        <v>0</v>
      </c>
      <c r="O70" s="3" t="str">
        <f>TEXT(Tabla1[[#This Row],[Fecha]],"mmmm")</f>
        <v>febrero</v>
      </c>
      <c r="P7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71" spans="1:16" x14ac:dyDescent="0.25">
      <c r="A71" t="s">
        <v>140</v>
      </c>
      <c r="B71" s="2">
        <v>44251</v>
      </c>
      <c r="C71" t="s">
        <v>38</v>
      </c>
      <c r="G71" t="s">
        <v>20</v>
      </c>
      <c r="H71" t="s">
        <v>17</v>
      </c>
      <c r="J71" t="s">
        <v>18</v>
      </c>
      <c r="K71" s="3">
        <v>4988</v>
      </c>
      <c r="L71" s="3">
        <v>6035.48</v>
      </c>
      <c r="M71" s="3">
        <f>Tabla1[[#This Row],[Total importe]]</f>
        <v>6035.48</v>
      </c>
      <c r="N71" s="3">
        <f t="shared" si="2"/>
        <v>0</v>
      </c>
      <c r="O71" s="3" t="str">
        <f>TEXT(Tabla1[[#This Row],[Fecha]],"mmmm")</f>
        <v>febrero</v>
      </c>
      <c r="P7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72" spans="1:16" x14ac:dyDescent="0.25">
      <c r="A72" t="s">
        <v>141</v>
      </c>
      <c r="B72" s="2">
        <v>44251</v>
      </c>
      <c r="C72" t="s">
        <v>39</v>
      </c>
      <c r="G72" t="s">
        <v>16</v>
      </c>
      <c r="H72" t="s">
        <v>17</v>
      </c>
      <c r="J72" t="s">
        <v>18</v>
      </c>
      <c r="K72" s="3">
        <v>4829</v>
      </c>
      <c r="L72" s="3">
        <v>5843.09</v>
      </c>
      <c r="M72" s="3">
        <v>3096.8377</v>
      </c>
      <c r="N72" s="3">
        <f t="shared" si="2"/>
        <v>2746.2523000000001</v>
      </c>
      <c r="O72" s="3" t="str">
        <f>TEXT(Tabla1[[#This Row],[Fecha]],"mmmm")</f>
        <v>febrero</v>
      </c>
      <c r="P7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3" spans="1:16" x14ac:dyDescent="0.25">
      <c r="A73" t="s">
        <v>142</v>
      </c>
      <c r="B73" s="2">
        <v>44251</v>
      </c>
      <c r="C73" t="s">
        <v>40</v>
      </c>
      <c r="G73" t="s">
        <v>22</v>
      </c>
      <c r="H73" t="s">
        <v>17</v>
      </c>
      <c r="J73" t="s">
        <v>18</v>
      </c>
      <c r="K73" s="3">
        <v>6864</v>
      </c>
      <c r="L73" s="3">
        <v>8305.44</v>
      </c>
      <c r="M73" s="3">
        <f>Tabla1[[#This Row],[Total importe]]</f>
        <v>8305.44</v>
      </c>
      <c r="N73" s="3">
        <f t="shared" si="2"/>
        <v>0</v>
      </c>
      <c r="O73" s="3" t="str">
        <f>TEXT(Tabla1[[#This Row],[Fecha]],"mmmm")</f>
        <v>febrero</v>
      </c>
      <c r="P7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74" spans="1:16" x14ac:dyDescent="0.25">
      <c r="A74" t="s">
        <v>143</v>
      </c>
      <c r="B74" s="2">
        <v>44251</v>
      </c>
      <c r="C74" t="s">
        <v>41</v>
      </c>
      <c r="G74" t="s">
        <v>16</v>
      </c>
      <c r="H74" t="s">
        <v>17</v>
      </c>
      <c r="J74" t="s">
        <v>18</v>
      </c>
      <c r="K74" s="3">
        <v>7050</v>
      </c>
      <c r="L74" s="3">
        <v>8530.5</v>
      </c>
      <c r="M74" s="3">
        <v>4947.6899999999996</v>
      </c>
      <c r="N74" s="3">
        <f t="shared" si="2"/>
        <v>3582.8100000000004</v>
      </c>
      <c r="O74" s="3" t="str">
        <f>TEXT(Tabla1[[#This Row],[Fecha]],"mmmm")</f>
        <v>febrero</v>
      </c>
      <c r="P7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5" spans="1:16" x14ac:dyDescent="0.25">
      <c r="A75" t="s">
        <v>144</v>
      </c>
      <c r="B75" s="2">
        <v>44251</v>
      </c>
      <c r="C75" t="s">
        <v>42</v>
      </c>
      <c r="G75" t="s">
        <v>22</v>
      </c>
      <c r="H75" t="s">
        <v>17</v>
      </c>
      <c r="J75" t="s">
        <v>18</v>
      </c>
      <c r="K75" s="3">
        <v>574</v>
      </c>
      <c r="L75" s="3">
        <v>694.54</v>
      </c>
      <c r="M75" s="3">
        <v>201.41659999999999</v>
      </c>
      <c r="N75" s="3">
        <f t="shared" si="2"/>
        <v>493.12339999999995</v>
      </c>
      <c r="O75" s="3" t="str">
        <f>TEXT(Tabla1[[#This Row],[Fecha]],"mmmm")</f>
        <v>febrero</v>
      </c>
      <c r="P75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76" spans="1:16" x14ac:dyDescent="0.25">
      <c r="A76" t="s">
        <v>145</v>
      </c>
      <c r="B76" s="2">
        <v>44251</v>
      </c>
      <c r="C76" t="s">
        <v>43</v>
      </c>
      <c r="G76" t="s">
        <v>22</v>
      </c>
      <c r="H76" t="s">
        <v>17</v>
      </c>
      <c r="J76" t="s">
        <v>18</v>
      </c>
      <c r="K76" s="3">
        <v>9675</v>
      </c>
      <c r="L76" s="3">
        <v>11706.75</v>
      </c>
      <c r="M76" s="3">
        <v>3629.0925000000002</v>
      </c>
      <c r="N76" s="3">
        <f t="shared" si="2"/>
        <v>8077.6574999999993</v>
      </c>
      <c r="O76" s="3" t="str">
        <f>TEXT(Tabla1[[#This Row],[Fecha]],"mmmm")</f>
        <v>febrero</v>
      </c>
      <c r="P7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7" spans="1:16" x14ac:dyDescent="0.25">
      <c r="A77" t="s">
        <v>146</v>
      </c>
      <c r="B77" s="2">
        <v>44251</v>
      </c>
      <c r="C77" t="s">
        <v>44</v>
      </c>
      <c r="G77" t="s">
        <v>22</v>
      </c>
      <c r="H77" t="s">
        <v>17</v>
      </c>
      <c r="J77" t="s">
        <v>18</v>
      </c>
      <c r="K77" s="3">
        <v>6097</v>
      </c>
      <c r="L77" s="3">
        <v>7377.37</v>
      </c>
      <c r="M77" s="3">
        <v>6565.8592999999992</v>
      </c>
      <c r="N77" s="3">
        <f t="shared" si="2"/>
        <v>811.51070000000072</v>
      </c>
      <c r="O77" s="3" t="str">
        <f>TEXT(Tabla1[[#This Row],[Fecha]],"mmmm")</f>
        <v>febrero</v>
      </c>
      <c r="P77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78" spans="1:16" x14ac:dyDescent="0.25">
      <c r="A78" t="s">
        <v>147</v>
      </c>
      <c r="B78" s="2">
        <v>44251</v>
      </c>
      <c r="C78" t="s">
        <v>45</v>
      </c>
      <c r="G78" t="s">
        <v>22</v>
      </c>
      <c r="H78" t="s">
        <v>17</v>
      </c>
      <c r="J78" t="s">
        <v>18</v>
      </c>
      <c r="K78" s="3">
        <v>10983</v>
      </c>
      <c r="L78" s="3">
        <v>13289.43</v>
      </c>
      <c r="M78" s="3">
        <v>2126.3088000000002</v>
      </c>
      <c r="N78" s="3">
        <f t="shared" si="2"/>
        <v>11163.1212</v>
      </c>
      <c r="O78" s="3" t="str">
        <f>TEXT(Tabla1[[#This Row],[Fecha]],"mmmm")</f>
        <v>febrero</v>
      </c>
      <c r="P7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79" spans="1:16" x14ac:dyDescent="0.25">
      <c r="A79" t="s">
        <v>148</v>
      </c>
      <c r="B79" s="2">
        <v>44251</v>
      </c>
      <c r="C79" t="s">
        <v>46</v>
      </c>
      <c r="G79" t="s">
        <v>22</v>
      </c>
      <c r="H79" t="s">
        <v>17</v>
      </c>
      <c r="J79" t="s">
        <v>18</v>
      </c>
      <c r="K79" s="3">
        <v>927</v>
      </c>
      <c r="L79" s="3">
        <v>1121.67</v>
      </c>
      <c r="M79" s="3">
        <f>Tabla1[[#This Row],[Total importe]]</f>
        <v>1121.67</v>
      </c>
      <c r="N79" s="3">
        <f t="shared" si="2"/>
        <v>0</v>
      </c>
      <c r="O79" s="3" t="str">
        <f>TEXT(Tabla1[[#This Row],[Fecha]],"mmmm")</f>
        <v>febrero</v>
      </c>
      <c r="P7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80" spans="1:16" x14ac:dyDescent="0.25">
      <c r="A80" t="s">
        <v>149</v>
      </c>
      <c r="B80" s="2">
        <v>44251</v>
      </c>
      <c r="C80" t="s">
        <v>47</v>
      </c>
      <c r="G80" t="s">
        <v>16</v>
      </c>
      <c r="H80" t="s">
        <v>17</v>
      </c>
      <c r="J80" t="s">
        <v>18</v>
      </c>
      <c r="K80" s="3">
        <v>12811</v>
      </c>
      <c r="L80" s="3">
        <v>15501.31</v>
      </c>
      <c r="M80" s="3">
        <v>13641.1528</v>
      </c>
      <c r="N80" s="3">
        <f t="shared" si="2"/>
        <v>1860.1571999999996</v>
      </c>
      <c r="O80" s="3" t="str">
        <f>TEXT(Tabla1[[#This Row],[Fecha]],"mmmm")</f>
        <v>febrero</v>
      </c>
      <c r="P8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1" spans="1:16" x14ac:dyDescent="0.25">
      <c r="A81" t="s">
        <v>150</v>
      </c>
      <c r="B81" s="2">
        <v>44251</v>
      </c>
      <c r="C81" t="s">
        <v>48</v>
      </c>
      <c r="G81" t="s">
        <v>20</v>
      </c>
      <c r="H81" t="s">
        <v>17</v>
      </c>
      <c r="J81" t="s">
        <v>18</v>
      </c>
      <c r="K81" s="3">
        <v>9107</v>
      </c>
      <c r="L81" s="3">
        <v>11019.47</v>
      </c>
      <c r="M81" s="3">
        <f>Tabla1[[#This Row],[Total importe]]</f>
        <v>11019.47</v>
      </c>
      <c r="N81" s="3">
        <f t="shared" si="2"/>
        <v>0</v>
      </c>
      <c r="O81" s="3" t="str">
        <f>TEXT(Tabla1[[#This Row],[Fecha]],"mmmm")</f>
        <v>febrero</v>
      </c>
      <c r="P8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82" spans="1:16" x14ac:dyDescent="0.25">
      <c r="A82" t="s">
        <v>151</v>
      </c>
      <c r="B82" s="2">
        <v>44251</v>
      </c>
      <c r="C82" t="s">
        <v>49</v>
      </c>
      <c r="G82" t="s">
        <v>22</v>
      </c>
      <c r="H82" t="s">
        <v>17</v>
      </c>
      <c r="J82" t="s">
        <v>18</v>
      </c>
      <c r="K82" s="3">
        <v>365</v>
      </c>
      <c r="L82" s="3">
        <v>441.65</v>
      </c>
      <c r="M82" s="3">
        <v>256.15699999999998</v>
      </c>
      <c r="N82" s="3">
        <f t="shared" si="2"/>
        <v>185.49299999999999</v>
      </c>
      <c r="O82" s="3" t="str">
        <f>TEXT(Tabla1[[#This Row],[Fecha]],"mmmm")</f>
        <v>febrero</v>
      </c>
      <c r="P82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83" spans="1:16" x14ac:dyDescent="0.25">
      <c r="A83" t="s">
        <v>152</v>
      </c>
      <c r="B83" s="2">
        <v>44251</v>
      </c>
      <c r="C83" t="s">
        <v>50</v>
      </c>
      <c r="G83" t="s">
        <v>22</v>
      </c>
      <c r="H83" t="s">
        <v>17</v>
      </c>
      <c r="J83" t="s">
        <v>18</v>
      </c>
      <c r="K83" s="3">
        <v>12589</v>
      </c>
      <c r="L83" s="3">
        <v>15232.689999999999</v>
      </c>
      <c r="M83" s="3">
        <v>4874.4607999999998</v>
      </c>
      <c r="N83" s="3">
        <f t="shared" si="2"/>
        <v>10358.229199999998</v>
      </c>
      <c r="O83" s="3" t="str">
        <f>TEXT(Tabla1[[#This Row],[Fecha]],"mmmm")</f>
        <v>febrero</v>
      </c>
      <c r="P8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4" spans="1:16" x14ac:dyDescent="0.25">
      <c r="A84" t="s">
        <v>153</v>
      </c>
      <c r="B84" s="2">
        <v>44251</v>
      </c>
      <c r="C84" t="s">
        <v>51</v>
      </c>
      <c r="G84" t="s">
        <v>20</v>
      </c>
      <c r="H84" t="s">
        <v>17</v>
      </c>
      <c r="J84" t="s">
        <v>18</v>
      </c>
      <c r="K84" s="3">
        <v>6469</v>
      </c>
      <c r="L84" s="3">
        <v>7827.49</v>
      </c>
      <c r="M84" s="3">
        <v>939.29880000000003</v>
      </c>
      <c r="N84" s="3">
        <f t="shared" si="2"/>
        <v>6888.1911999999993</v>
      </c>
      <c r="O84" s="3" t="str">
        <f>TEXT(Tabla1[[#This Row],[Fecha]],"mmmm")</f>
        <v>febrero</v>
      </c>
      <c r="P8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5" spans="1:16" x14ac:dyDescent="0.25">
      <c r="A85" t="s">
        <v>154</v>
      </c>
      <c r="B85" s="2">
        <v>44251</v>
      </c>
      <c r="C85" t="s">
        <v>52</v>
      </c>
      <c r="G85" t="s">
        <v>16</v>
      </c>
      <c r="H85" t="s">
        <v>17</v>
      </c>
      <c r="J85" t="s">
        <v>18</v>
      </c>
      <c r="K85" s="3">
        <v>2316</v>
      </c>
      <c r="L85" s="3">
        <v>2802.36</v>
      </c>
      <c r="M85" s="3">
        <v>1653.3924000000002</v>
      </c>
      <c r="N85" s="3">
        <f t="shared" si="2"/>
        <v>1148.9675999999999</v>
      </c>
      <c r="O85" s="3" t="str">
        <f>TEXT(Tabla1[[#This Row],[Fecha]],"mmmm")</f>
        <v>febrero</v>
      </c>
      <c r="P8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6" spans="1:16" x14ac:dyDescent="0.25">
      <c r="A86" t="s">
        <v>155</v>
      </c>
      <c r="B86" s="2">
        <v>44285</v>
      </c>
      <c r="C86" t="s">
        <v>15</v>
      </c>
      <c r="G86" t="s">
        <v>22</v>
      </c>
      <c r="H86" t="s">
        <v>17</v>
      </c>
      <c r="J86" t="s">
        <v>18</v>
      </c>
      <c r="K86" s="3">
        <v>3367</v>
      </c>
      <c r="L86" s="3">
        <v>4074.0699999999997</v>
      </c>
      <c r="M86" s="3">
        <f>Tabla1[[#This Row],[Total importe]]</f>
        <v>4074.0699999999997</v>
      </c>
      <c r="N86" s="3">
        <f t="shared" si="2"/>
        <v>0</v>
      </c>
      <c r="O86" s="3" t="str">
        <f>TEXT(Tabla1[[#This Row],[Fecha]],"mmmm")</f>
        <v>marzo</v>
      </c>
      <c r="P8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87" spans="1:16" x14ac:dyDescent="0.25">
      <c r="A87" t="s">
        <v>156</v>
      </c>
      <c r="B87" s="2">
        <v>44281</v>
      </c>
      <c r="C87" t="s">
        <v>19</v>
      </c>
      <c r="G87" t="s">
        <v>16</v>
      </c>
      <c r="H87" t="s">
        <v>17</v>
      </c>
      <c r="J87" t="s">
        <v>18</v>
      </c>
      <c r="K87" s="3">
        <v>8955</v>
      </c>
      <c r="L87" s="3">
        <v>10835.55</v>
      </c>
      <c r="M87" s="3">
        <v>2275.4654999999998</v>
      </c>
      <c r="N87" s="3">
        <f t="shared" si="2"/>
        <v>8560.084499999999</v>
      </c>
      <c r="O87" s="3" t="str">
        <f>TEXT(Tabla1[[#This Row],[Fecha]],"mmmm")</f>
        <v>marzo</v>
      </c>
      <c r="P8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88" spans="1:16" x14ac:dyDescent="0.25">
      <c r="A88" t="s">
        <v>157</v>
      </c>
      <c r="B88" s="2">
        <v>44280</v>
      </c>
      <c r="C88" t="s">
        <v>21</v>
      </c>
      <c r="G88" t="s">
        <v>22</v>
      </c>
      <c r="H88" t="s">
        <v>17</v>
      </c>
      <c r="J88" t="s">
        <v>18</v>
      </c>
      <c r="K88" s="3">
        <v>296</v>
      </c>
      <c r="L88" s="3">
        <v>358.15999999999997</v>
      </c>
      <c r="M88" s="3">
        <v>182.66159999999999</v>
      </c>
      <c r="N88" s="3">
        <f t="shared" si="2"/>
        <v>175.49839999999998</v>
      </c>
      <c r="O88" s="3" t="str">
        <f>TEXT(Tabla1[[#This Row],[Fecha]],"mmmm")</f>
        <v>marzo</v>
      </c>
      <c r="P8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89" spans="1:16" x14ac:dyDescent="0.25">
      <c r="A89" t="s">
        <v>158</v>
      </c>
      <c r="B89" s="2">
        <v>44280</v>
      </c>
      <c r="C89" t="s">
        <v>23</v>
      </c>
      <c r="G89" t="s">
        <v>22</v>
      </c>
      <c r="H89" t="s">
        <v>17</v>
      </c>
      <c r="J89" t="s">
        <v>18</v>
      </c>
      <c r="K89" s="3">
        <v>2165</v>
      </c>
      <c r="L89" s="3">
        <v>2619.65</v>
      </c>
      <c r="M89" s="3">
        <f>Tabla1[[#This Row],[Total importe]]</f>
        <v>2619.65</v>
      </c>
      <c r="N89" s="3">
        <f t="shared" si="2"/>
        <v>0</v>
      </c>
      <c r="O89" s="3" t="str">
        <f>TEXT(Tabla1[[#This Row],[Fecha]],"mmmm")</f>
        <v>marzo</v>
      </c>
      <c r="P8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90" spans="1:16" x14ac:dyDescent="0.25">
      <c r="A90" t="s">
        <v>159</v>
      </c>
      <c r="B90" s="2">
        <v>44280</v>
      </c>
      <c r="C90" t="s">
        <v>24</v>
      </c>
      <c r="G90" t="s">
        <v>22</v>
      </c>
      <c r="H90" t="s">
        <v>17</v>
      </c>
      <c r="J90" t="s">
        <v>18</v>
      </c>
      <c r="K90" s="3">
        <v>590</v>
      </c>
      <c r="L90" s="3">
        <v>713.9</v>
      </c>
      <c r="M90" s="3">
        <v>71.39</v>
      </c>
      <c r="N90" s="3">
        <f t="shared" si="2"/>
        <v>642.51</v>
      </c>
      <c r="O90" s="3" t="str">
        <f>TEXT(Tabla1[[#This Row],[Fecha]],"mmmm")</f>
        <v>marzo</v>
      </c>
      <c r="P90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91" spans="1:16" x14ac:dyDescent="0.25">
      <c r="A91" t="s">
        <v>160</v>
      </c>
      <c r="B91" s="2">
        <v>44280</v>
      </c>
      <c r="C91" t="s">
        <v>25</v>
      </c>
      <c r="G91" t="s">
        <v>22</v>
      </c>
      <c r="H91" t="s">
        <v>17</v>
      </c>
      <c r="J91" t="s">
        <v>18</v>
      </c>
      <c r="K91" s="3">
        <v>5304</v>
      </c>
      <c r="L91" s="3">
        <v>6417.84</v>
      </c>
      <c r="M91" s="3">
        <v>2567.136</v>
      </c>
      <c r="N91" s="3">
        <f t="shared" si="2"/>
        <v>3850.7040000000002</v>
      </c>
      <c r="O91" s="3" t="str">
        <f>TEXT(Tabla1[[#This Row],[Fecha]],"mmmm")</f>
        <v>marzo</v>
      </c>
      <c r="P9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92" spans="1:16" x14ac:dyDescent="0.25">
      <c r="A92" t="s">
        <v>161</v>
      </c>
      <c r="B92" s="2">
        <v>44279</v>
      </c>
      <c r="C92" t="s">
        <v>26</v>
      </c>
      <c r="G92" t="s">
        <v>22</v>
      </c>
      <c r="H92" t="s">
        <v>17</v>
      </c>
      <c r="J92" t="s">
        <v>18</v>
      </c>
      <c r="K92" s="3">
        <v>12014</v>
      </c>
      <c r="L92" s="3">
        <v>14536.939999999999</v>
      </c>
      <c r="M92" s="3">
        <v>12065.660199999998</v>
      </c>
      <c r="N92" s="3">
        <f t="shared" si="2"/>
        <v>2471.2798000000003</v>
      </c>
      <c r="O92" s="3" t="str">
        <f>TEXT(Tabla1[[#This Row],[Fecha]],"mmmm")</f>
        <v>marzo</v>
      </c>
      <c r="P9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93" spans="1:16" x14ac:dyDescent="0.25">
      <c r="A93" t="s">
        <v>162</v>
      </c>
      <c r="B93" s="2">
        <v>44285</v>
      </c>
      <c r="C93" t="s">
        <v>27</v>
      </c>
      <c r="G93" t="s">
        <v>16</v>
      </c>
      <c r="H93" t="s">
        <v>17</v>
      </c>
      <c r="J93" t="s">
        <v>18</v>
      </c>
      <c r="K93" s="3">
        <v>3089</v>
      </c>
      <c r="L93" s="3">
        <v>3737.69</v>
      </c>
      <c r="M93" s="3">
        <v>3476.0517</v>
      </c>
      <c r="N93" s="3">
        <f t="shared" si="2"/>
        <v>261.63830000000007</v>
      </c>
      <c r="O93" s="3" t="str">
        <f>TEXT(Tabla1[[#This Row],[Fecha]],"mmmm")</f>
        <v>marzo</v>
      </c>
      <c r="P93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94" spans="1:16" x14ac:dyDescent="0.25">
      <c r="A94" t="s">
        <v>163</v>
      </c>
      <c r="B94" s="2">
        <v>44285</v>
      </c>
      <c r="C94" t="s">
        <v>28</v>
      </c>
      <c r="G94" t="s">
        <v>20</v>
      </c>
      <c r="H94" t="s">
        <v>17</v>
      </c>
      <c r="J94" t="s">
        <v>18</v>
      </c>
      <c r="K94" s="3">
        <v>14793</v>
      </c>
      <c r="L94" s="3">
        <v>17899.53</v>
      </c>
      <c r="M94" s="3">
        <f>Tabla1[[#This Row],[Total importe]]</f>
        <v>17899.53</v>
      </c>
      <c r="N94" s="3">
        <f t="shared" si="2"/>
        <v>0</v>
      </c>
      <c r="O94" s="3" t="str">
        <f>TEXT(Tabla1[[#This Row],[Fecha]],"mmmm")</f>
        <v>marzo</v>
      </c>
      <c r="P9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95" spans="1:16" x14ac:dyDescent="0.25">
      <c r="A95" t="s">
        <v>164</v>
      </c>
      <c r="B95" s="2">
        <v>44285</v>
      </c>
      <c r="C95" t="s">
        <v>29</v>
      </c>
      <c r="G95" t="s">
        <v>22</v>
      </c>
      <c r="H95" t="s">
        <v>17</v>
      </c>
      <c r="J95" t="s">
        <v>18</v>
      </c>
      <c r="K95" s="3">
        <v>9742</v>
      </c>
      <c r="L95" s="3">
        <v>11787.82</v>
      </c>
      <c r="M95" s="3">
        <f>Tabla1[[#This Row],[Total importe]]</f>
        <v>11787.82</v>
      </c>
      <c r="N95" s="3">
        <f t="shared" si="2"/>
        <v>0</v>
      </c>
      <c r="O95" s="3" t="str">
        <f>TEXT(Tabla1[[#This Row],[Fecha]],"mmmm")</f>
        <v>marzo</v>
      </c>
      <c r="P9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96" spans="1:16" x14ac:dyDescent="0.25">
      <c r="A96" t="s">
        <v>165</v>
      </c>
      <c r="B96" s="2">
        <v>44285</v>
      </c>
      <c r="C96" t="s">
        <v>30</v>
      </c>
      <c r="G96" t="s">
        <v>22</v>
      </c>
      <c r="H96" t="s">
        <v>17</v>
      </c>
      <c r="J96" t="s">
        <v>18</v>
      </c>
      <c r="K96" s="3">
        <v>981</v>
      </c>
      <c r="L96" s="3">
        <v>1187.01</v>
      </c>
      <c r="M96" s="3">
        <f>Tabla1[[#This Row],[Total importe]]</f>
        <v>1187.01</v>
      </c>
      <c r="N96" s="3">
        <f t="shared" si="2"/>
        <v>0</v>
      </c>
      <c r="O96" s="3" t="str">
        <f>TEXT(Tabla1[[#This Row],[Fecha]],"mmmm")</f>
        <v>marzo</v>
      </c>
      <c r="P9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97" spans="1:16" x14ac:dyDescent="0.25">
      <c r="A97" t="s">
        <v>166</v>
      </c>
      <c r="B97" s="2">
        <v>44285</v>
      </c>
      <c r="C97" t="s">
        <v>31</v>
      </c>
      <c r="G97" t="s">
        <v>20</v>
      </c>
      <c r="H97" t="s">
        <v>17</v>
      </c>
      <c r="J97" t="s">
        <v>18</v>
      </c>
      <c r="K97" s="3">
        <v>4261</v>
      </c>
      <c r="L97" s="3">
        <v>5155.8099999999995</v>
      </c>
      <c r="M97" s="3">
        <v>721.8134</v>
      </c>
      <c r="N97" s="3">
        <f t="shared" si="2"/>
        <v>4433.9965999999995</v>
      </c>
      <c r="O97" s="3" t="str">
        <f>TEXT(Tabla1[[#This Row],[Fecha]],"mmmm")</f>
        <v>marzo</v>
      </c>
      <c r="P9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98" spans="1:16" x14ac:dyDescent="0.25">
      <c r="A98" t="s">
        <v>167</v>
      </c>
      <c r="B98" s="2">
        <v>44285</v>
      </c>
      <c r="C98" t="s">
        <v>32</v>
      </c>
      <c r="G98" t="s">
        <v>16</v>
      </c>
      <c r="H98" t="s">
        <v>17</v>
      </c>
      <c r="J98" t="s">
        <v>18</v>
      </c>
      <c r="K98" s="3">
        <v>3303</v>
      </c>
      <c r="L98" s="3">
        <v>3996.63</v>
      </c>
      <c r="M98" s="3">
        <v>119.8989</v>
      </c>
      <c r="N98" s="3">
        <f t="shared" si="2"/>
        <v>3876.7311</v>
      </c>
      <c r="O98" s="3" t="str">
        <f>TEXT(Tabla1[[#This Row],[Fecha]],"mmmm")</f>
        <v>marzo</v>
      </c>
      <c r="P9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99" spans="1:16" x14ac:dyDescent="0.25">
      <c r="A99" t="s">
        <v>168</v>
      </c>
      <c r="B99" s="2">
        <v>44285</v>
      </c>
      <c r="C99" t="s">
        <v>33</v>
      </c>
      <c r="G99" t="s">
        <v>22</v>
      </c>
      <c r="H99" t="s">
        <v>17</v>
      </c>
      <c r="J99" t="s">
        <v>18</v>
      </c>
      <c r="K99" s="3">
        <v>9721</v>
      </c>
      <c r="L99" s="3">
        <v>11762.41</v>
      </c>
      <c r="M99" s="3">
        <v>9762.8003000000008</v>
      </c>
      <c r="N99" s="3">
        <f t="shared" si="2"/>
        <v>1999.6096999999991</v>
      </c>
      <c r="O99" s="3" t="str">
        <f>TEXT(Tabla1[[#This Row],[Fecha]],"mmmm")</f>
        <v>marzo</v>
      </c>
      <c r="P9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0" spans="1:16" x14ac:dyDescent="0.25">
      <c r="A100" t="s">
        <v>169</v>
      </c>
      <c r="B100" s="2">
        <v>44281</v>
      </c>
      <c r="C100" t="s">
        <v>34</v>
      </c>
      <c r="G100" t="s">
        <v>16</v>
      </c>
      <c r="H100" t="s">
        <v>17</v>
      </c>
      <c r="J100" t="s">
        <v>18</v>
      </c>
      <c r="K100" s="3">
        <v>10557</v>
      </c>
      <c r="L100" s="3">
        <v>12773.97</v>
      </c>
      <c r="M100" s="3">
        <v>6770.204099999999</v>
      </c>
      <c r="N100" s="3">
        <f t="shared" si="2"/>
        <v>6003.7659000000003</v>
      </c>
      <c r="O100" s="3" t="str">
        <f>TEXT(Tabla1[[#This Row],[Fecha]],"mmmm")</f>
        <v>marzo</v>
      </c>
      <c r="P10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1" spans="1:16" x14ac:dyDescent="0.25">
      <c r="A101" t="s">
        <v>170</v>
      </c>
      <c r="B101" s="2">
        <v>44280</v>
      </c>
      <c r="C101" t="s">
        <v>35</v>
      </c>
      <c r="G101" t="s">
        <v>22</v>
      </c>
      <c r="H101" t="s">
        <v>17</v>
      </c>
      <c r="J101" t="s">
        <v>18</v>
      </c>
      <c r="K101" s="3">
        <v>1511</v>
      </c>
      <c r="L101" s="3">
        <v>1828.31</v>
      </c>
      <c r="M101" s="3">
        <v>347.37889999999999</v>
      </c>
      <c r="N101" s="3">
        <f t="shared" si="2"/>
        <v>1480.9311</v>
      </c>
      <c r="O101" s="3" t="str">
        <f>TEXT(Tabla1[[#This Row],[Fecha]],"mmmm")</f>
        <v>marzo</v>
      </c>
      <c r="P10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2" spans="1:16" x14ac:dyDescent="0.25">
      <c r="A102" t="s">
        <v>171</v>
      </c>
      <c r="B102" s="2">
        <v>44280</v>
      </c>
      <c r="C102" t="s">
        <v>36</v>
      </c>
      <c r="G102" t="s">
        <v>22</v>
      </c>
      <c r="H102" t="s">
        <v>17</v>
      </c>
      <c r="J102" t="s">
        <v>18</v>
      </c>
      <c r="K102" s="3">
        <v>254</v>
      </c>
      <c r="L102" s="3">
        <v>307.33999999999997</v>
      </c>
      <c r="M102" s="3">
        <v>107.569</v>
      </c>
      <c r="N102" s="3">
        <f t="shared" si="2"/>
        <v>199.77099999999996</v>
      </c>
      <c r="O102" s="3" t="str">
        <f>TEXT(Tabla1[[#This Row],[Fecha]],"mmmm")</f>
        <v>marzo</v>
      </c>
      <c r="P102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03" spans="1:16" x14ac:dyDescent="0.25">
      <c r="A103" t="s">
        <v>172</v>
      </c>
      <c r="B103" s="2">
        <v>44280</v>
      </c>
      <c r="C103" t="s">
        <v>37</v>
      </c>
      <c r="G103" t="s">
        <v>22</v>
      </c>
      <c r="H103" t="s">
        <v>17</v>
      </c>
      <c r="J103" t="s">
        <v>18</v>
      </c>
      <c r="K103" s="3">
        <v>9948</v>
      </c>
      <c r="L103" s="3">
        <v>12037.08</v>
      </c>
      <c r="M103" s="3">
        <v>3851.8656000000001</v>
      </c>
      <c r="N103" s="3">
        <f t="shared" si="2"/>
        <v>8185.2143999999998</v>
      </c>
      <c r="O103" s="3" t="str">
        <f>TEXT(Tabla1[[#This Row],[Fecha]],"mmmm")</f>
        <v>marzo</v>
      </c>
      <c r="P10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4" spans="1:16" x14ac:dyDescent="0.25">
      <c r="A104" t="s">
        <v>173</v>
      </c>
      <c r="B104" s="2">
        <v>44280</v>
      </c>
      <c r="C104" t="s">
        <v>38</v>
      </c>
      <c r="G104" t="s">
        <v>22</v>
      </c>
      <c r="H104" t="s">
        <v>17</v>
      </c>
      <c r="J104" t="s">
        <v>18</v>
      </c>
      <c r="K104" s="3">
        <v>3265</v>
      </c>
      <c r="L104" s="3">
        <v>3950.65</v>
      </c>
      <c r="M104" s="3">
        <v>3042.0005000000001</v>
      </c>
      <c r="N104" s="3">
        <f t="shared" si="2"/>
        <v>908.64949999999999</v>
      </c>
      <c r="O104" s="3" t="str">
        <f>TEXT(Tabla1[[#This Row],[Fecha]],"mmmm")</f>
        <v>marzo</v>
      </c>
      <c r="P104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05" spans="1:16" x14ac:dyDescent="0.25">
      <c r="A105" t="s">
        <v>174</v>
      </c>
      <c r="B105" s="2">
        <v>44279</v>
      </c>
      <c r="C105" t="s">
        <v>39</v>
      </c>
      <c r="G105" t="s">
        <v>22</v>
      </c>
      <c r="H105" t="s">
        <v>17</v>
      </c>
      <c r="J105" t="s">
        <v>18</v>
      </c>
      <c r="K105" s="3">
        <v>11295</v>
      </c>
      <c r="L105" s="3">
        <v>13666.949999999999</v>
      </c>
      <c r="M105" s="3">
        <v>820.01699999999994</v>
      </c>
      <c r="N105" s="3">
        <f t="shared" si="2"/>
        <v>12846.932999999999</v>
      </c>
      <c r="O105" s="3" t="str">
        <f>TEXT(Tabla1[[#This Row],[Fecha]],"mmmm")</f>
        <v>marzo</v>
      </c>
      <c r="P10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6" spans="1:16" x14ac:dyDescent="0.25">
      <c r="A106" t="s">
        <v>175</v>
      </c>
      <c r="B106" s="2">
        <v>44286</v>
      </c>
      <c r="C106" t="s">
        <v>40</v>
      </c>
      <c r="G106" t="s">
        <v>16</v>
      </c>
      <c r="H106" t="s">
        <v>17</v>
      </c>
      <c r="J106" t="s">
        <v>18</v>
      </c>
      <c r="K106" s="3">
        <v>5306</v>
      </c>
      <c r="L106" s="3">
        <v>6420.26</v>
      </c>
      <c r="M106" s="3">
        <f>Tabla1[[#This Row],[Total importe]]</f>
        <v>6420.26</v>
      </c>
      <c r="N106" s="3">
        <f t="shared" si="2"/>
        <v>0</v>
      </c>
      <c r="O106" s="3" t="str">
        <f>TEXT(Tabla1[[#This Row],[Fecha]],"mmmm")</f>
        <v>marzo</v>
      </c>
      <c r="P10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07" spans="1:16" x14ac:dyDescent="0.25">
      <c r="A107" t="s">
        <v>176</v>
      </c>
      <c r="B107" s="2">
        <v>44286</v>
      </c>
      <c r="C107" t="s">
        <v>41</v>
      </c>
      <c r="G107" t="s">
        <v>20</v>
      </c>
      <c r="H107" t="s">
        <v>17</v>
      </c>
      <c r="J107" t="s">
        <v>18</v>
      </c>
      <c r="K107" s="3">
        <v>13778</v>
      </c>
      <c r="L107" s="3">
        <v>16671.38</v>
      </c>
      <c r="M107" s="3">
        <v>0</v>
      </c>
      <c r="N107" s="3">
        <f t="shared" si="2"/>
        <v>16671.38</v>
      </c>
      <c r="O107" s="3" t="str">
        <f>TEXT(Tabla1[[#This Row],[Fecha]],"mmmm")</f>
        <v>marzo</v>
      </c>
      <c r="P10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08" spans="1:16" x14ac:dyDescent="0.25">
      <c r="A108" t="s">
        <v>177</v>
      </c>
      <c r="B108" s="2">
        <v>44286</v>
      </c>
      <c r="C108" t="s">
        <v>42</v>
      </c>
      <c r="G108" t="s">
        <v>22</v>
      </c>
      <c r="H108" t="s">
        <v>17</v>
      </c>
      <c r="J108" t="s">
        <v>18</v>
      </c>
      <c r="K108" s="3">
        <v>11603</v>
      </c>
      <c r="L108" s="3">
        <v>14039.63</v>
      </c>
      <c r="M108" s="3">
        <v>13758.8374</v>
      </c>
      <c r="N108" s="3">
        <f t="shared" si="2"/>
        <v>280.79259999999886</v>
      </c>
      <c r="O108" s="3" t="str">
        <f>TEXT(Tabla1[[#This Row],[Fecha]],"mmmm")</f>
        <v>marzo</v>
      </c>
      <c r="P10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09" spans="1:16" x14ac:dyDescent="0.25">
      <c r="A109" t="s">
        <v>178</v>
      </c>
      <c r="B109" s="2">
        <v>44316</v>
      </c>
      <c r="C109" t="s">
        <v>15</v>
      </c>
      <c r="G109" t="s">
        <v>22</v>
      </c>
      <c r="H109" t="s">
        <v>17</v>
      </c>
      <c r="J109" t="s">
        <v>18</v>
      </c>
      <c r="K109" s="3">
        <v>10351</v>
      </c>
      <c r="L109" s="3">
        <v>12524.71</v>
      </c>
      <c r="M109" s="3">
        <v>8391.555699999999</v>
      </c>
      <c r="N109" s="3">
        <f t="shared" si="2"/>
        <v>4133.1543000000001</v>
      </c>
      <c r="O109" s="3" t="str">
        <f>TEXT(Tabla1[[#This Row],[Fecha]],"mmmm")</f>
        <v>abril</v>
      </c>
      <c r="P10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0" spans="1:16" x14ac:dyDescent="0.25">
      <c r="A110" t="s">
        <v>179</v>
      </c>
      <c r="B110" s="2">
        <v>44316</v>
      </c>
      <c r="C110" t="s">
        <v>19</v>
      </c>
      <c r="G110" t="s">
        <v>20</v>
      </c>
      <c r="H110" t="s">
        <v>17</v>
      </c>
      <c r="J110" t="s">
        <v>18</v>
      </c>
      <c r="K110" s="3">
        <v>14616</v>
      </c>
      <c r="L110" s="3">
        <v>17685.36</v>
      </c>
      <c r="M110" s="3">
        <f>Tabla1[[#This Row],[Total importe]]</f>
        <v>17685.36</v>
      </c>
      <c r="N110" s="3">
        <f t="shared" si="2"/>
        <v>0</v>
      </c>
      <c r="O110" s="3" t="str">
        <f>TEXT(Tabla1[[#This Row],[Fecha]],"mmmm")</f>
        <v>abril</v>
      </c>
      <c r="P11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11" spans="1:16" x14ac:dyDescent="0.25">
      <c r="A111" t="s">
        <v>180</v>
      </c>
      <c r="B111" s="2">
        <v>44316</v>
      </c>
      <c r="C111" t="s">
        <v>21</v>
      </c>
      <c r="G111" t="s">
        <v>16</v>
      </c>
      <c r="H111" t="s">
        <v>17</v>
      </c>
      <c r="J111" t="s">
        <v>18</v>
      </c>
      <c r="K111" s="3">
        <v>14280</v>
      </c>
      <c r="L111" s="3">
        <v>17278.8</v>
      </c>
      <c r="M111" s="3">
        <v>12786.312</v>
      </c>
      <c r="N111" s="3">
        <f t="shared" si="2"/>
        <v>4492.4879999999994</v>
      </c>
      <c r="O111" s="3" t="str">
        <f>TEXT(Tabla1[[#This Row],[Fecha]],"mmmm")</f>
        <v>abril</v>
      </c>
      <c r="P11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2" spans="1:16" x14ac:dyDescent="0.25">
      <c r="A112" t="s">
        <v>181</v>
      </c>
      <c r="B112" s="2">
        <v>44316</v>
      </c>
      <c r="C112" t="s">
        <v>23</v>
      </c>
      <c r="G112" t="s">
        <v>22</v>
      </c>
      <c r="H112" t="s">
        <v>17</v>
      </c>
      <c r="J112" t="s">
        <v>18</v>
      </c>
      <c r="K112" s="3">
        <v>7085</v>
      </c>
      <c r="L112" s="3">
        <v>8572.85</v>
      </c>
      <c r="M112" s="3">
        <v>3000.4974999999999</v>
      </c>
      <c r="N112" s="3">
        <f t="shared" si="2"/>
        <v>5572.3525000000009</v>
      </c>
      <c r="O112" s="3" t="str">
        <f>TEXT(Tabla1[[#This Row],[Fecha]],"mmmm")</f>
        <v>abril</v>
      </c>
      <c r="P11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3" spans="1:16" x14ac:dyDescent="0.25">
      <c r="A113" t="s">
        <v>182</v>
      </c>
      <c r="B113" s="2">
        <v>44312</v>
      </c>
      <c r="C113" t="s">
        <v>24</v>
      </c>
      <c r="G113" t="s">
        <v>16</v>
      </c>
      <c r="H113" t="s">
        <v>17</v>
      </c>
      <c r="J113" t="s">
        <v>18</v>
      </c>
      <c r="K113" s="3">
        <v>2155</v>
      </c>
      <c r="L113" s="3">
        <v>2607.5499999999997</v>
      </c>
      <c r="M113" s="3">
        <v>2555.3989999999994</v>
      </c>
      <c r="N113" s="3">
        <f t="shared" si="2"/>
        <v>52.151000000000295</v>
      </c>
      <c r="O113" s="3" t="str">
        <f>TEXT(Tabla1[[#This Row],[Fecha]],"mmmm")</f>
        <v>abril</v>
      </c>
      <c r="P113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14" spans="1:16" x14ac:dyDescent="0.25">
      <c r="A114" t="s">
        <v>183</v>
      </c>
      <c r="B114" s="2">
        <v>44311</v>
      </c>
      <c r="C114" t="s">
        <v>25</v>
      </c>
      <c r="G114" t="s">
        <v>22</v>
      </c>
      <c r="H114" t="s">
        <v>17</v>
      </c>
      <c r="J114" t="s">
        <v>18</v>
      </c>
      <c r="K114" s="3">
        <v>4391</v>
      </c>
      <c r="L114" s="3">
        <v>5313.11</v>
      </c>
      <c r="M114" s="3">
        <v>2709.6860999999999</v>
      </c>
      <c r="N114" s="3">
        <f t="shared" si="2"/>
        <v>2603.4238999999998</v>
      </c>
      <c r="O114" s="3" t="str">
        <f>TEXT(Tabla1[[#This Row],[Fecha]],"mmmm")</f>
        <v>abril</v>
      </c>
      <c r="P11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5" spans="1:16" x14ac:dyDescent="0.25">
      <c r="A115" t="s">
        <v>184</v>
      </c>
      <c r="B115" s="2">
        <v>44311</v>
      </c>
      <c r="C115" t="s">
        <v>26</v>
      </c>
      <c r="G115" t="s">
        <v>22</v>
      </c>
      <c r="H115" t="s">
        <v>17</v>
      </c>
      <c r="J115" t="s">
        <v>18</v>
      </c>
      <c r="K115" s="3">
        <v>10120</v>
      </c>
      <c r="L115" s="3">
        <v>12245.199999999999</v>
      </c>
      <c r="M115" s="3">
        <f>Tabla1[[#This Row],[Total importe]]</f>
        <v>12245.199999999999</v>
      </c>
      <c r="N115" s="3">
        <f t="shared" si="2"/>
        <v>0</v>
      </c>
      <c r="O115" s="3" t="str">
        <f>TEXT(Tabla1[[#This Row],[Fecha]],"mmmm")</f>
        <v>abril</v>
      </c>
      <c r="P11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16" spans="1:16" x14ac:dyDescent="0.25">
      <c r="A116" t="s">
        <v>185</v>
      </c>
      <c r="B116" s="2">
        <v>44311</v>
      </c>
      <c r="C116" t="s">
        <v>27</v>
      </c>
      <c r="G116" t="s">
        <v>22</v>
      </c>
      <c r="H116" t="s">
        <v>17</v>
      </c>
      <c r="J116" t="s">
        <v>18</v>
      </c>
      <c r="K116" s="3">
        <v>2902</v>
      </c>
      <c r="L116" s="3">
        <v>3511.42</v>
      </c>
      <c r="M116" s="3">
        <v>526.71300000000008</v>
      </c>
      <c r="N116" s="3">
        <f t="shared" si="2"/>
        <v>2984.7069999999999</v>
      </c>
      <c r="O116" s="3" t="str">
        <f>TEXT(Tabla1[[#This Row],[Fecha]],"mmmm")</f>
        <v>abril</v>
      </c>
      <c r="P11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7" spans="1:16" x14ac:dyDescent="0.25">
      <c r="A117" t="s">
        <v>186</v>
      </c>
      <c r="B117" s="2">
        <v>44311</v>
      </c>
      <c r="C117" t="s">
        <v>28</v>
      </c>
      <c r="G117" t="s">
        <v>22</v>
      </c>
      <c r="H117" t="s">
        <v>17</v>
      </c>
      <c r="J117" t="s">
        <v>18</v>
      </c>
      <c r="K117" s="3">
        <v>2341</v>
      </c>
      <c r="L117" s="3">
        <v>2832.61</v>
      </c>
      <c r="M117" s="3">
        <v>2775.9578000000001</v>
      </c>
      <c r="N117" s="3">
        <f t="shared" si="2"/>
        <v>56.652199999999993</v>
      </c>
      <c r="O117" s="3" t="str">
        <f>TEXT(Tabla1[[#This Row],[Fecha]],"mmmm")</f>
        <v>abril</v>
      </c>
      <c r="P117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18" spans="1:16" x14ac:dyDescent="0.25">
      <c r="A118" t="s">
        <v>187</v>
      </c>
      <c r="B118" s="2">
        <v>44310</v>
      </c>
      <c r="C118" t="s">
        <v>29</v>
      </c>
      <c r="G118" t="s">
        <v>22</v>
      </c>
      <c r="H118" t="s">
        <v>17</v>
      </c>
      <c r="J118" t="s">
        <v>18</v>
      </c>
      <c r="K118" s="3">
        <v>4596</v>
      </c>
      <c r="L118" s="3">
        <v>5561.16</v>
      </c>
      <c r="M118" s="3">
        <v>3781.5888</v>
      </c>
      <c r="N118" s="3">
        <f t="shared" si="2"/>
        <v>1779.5711999999999</v>
      </c>
      <c r="O118" s="3" t="str">
        <f>TEXT(Tabla1[[#This Row],[Fecha]],"mmmm")</f>
        <v>abril</v>
      </c>
      <c r="P11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19" spans="1:16" x14ac:dyDescent="0.25">
      <c r="A119" t="s">
        <v>188</v>
      </c>
      <c r="B119" s="2">
        <v>44316</v>
      </c>
      <c r="C119" t="s">
        <v>30</v>
      </c>
      <c r="G119" t="s">
        <v>16</v>
      </c>
      <c r="H119" t="s">
        <v>17</v>
      </c>
      <c r="J119" t="s">
        <v>18</v>
      </c>
      <c r="K119" s="3">
        <v>14987</v>
      </c>
      <c r="L119" s="3">
        <v>18134.27</v>
      </c>
      <c r="M119" s="3">
        <v>1269.3988999999999</v>
      </c>
      <c r="N119" s="3">
        <f t="shared" si="2"/>
        <v>16864.8711</v>
      </c>
      <c r="O119" s="3" t="str">
        <f>TEXT(Tabla1[[#This Row],[Fecha]],"mmmm")</f>
        <v>abril</v>
      </c>
      <c r="P11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20" spans="1:16" x14ac:dyDescent="0.25">
      <c r="A120" t="s">
        <v>189</v>
      </c>
      <c r="B120" s="2">
        <v>44316</v>
      </c>
      <c r="C120" t="s">
        <v>31</v>
      </c>
      <c r="G120" t="s">
        <v>20</v>
      </c>
      <c r="H120" t="s">
        <v>17</v>
      </c>
      <c r="J120" t="s">
        <v>18</v>
      </c>
      <c r="K120" s="3">
        <v>4313</v>
      </c>
      <c r="L120" s="3">
        <v>5218.7299999999996</v>
      </c>
      <c r="M120" s="3">
        <v>2765.9268999999999</v>
      </c>
      <c r="N120" s="3">
        <f t="shared" si="2"/>
        <v>2452.8030999999996</v>
      </c>
      <c r="O120" s="3" t="str">
        <f>TEXT(Tabla1[[#This Row],[Fecha]],"mmmm")</f>
        <v>abril</v>
      </c>
      <c r="P12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21" spans="1:16" x14ac:dyDescent="0.25">
      <c r="A121" t="s">
        <v>190</v>
      </c>
      <c r="B121" s="2">
        <v>44316</v>
      </c>
      <c r="C121" t="s">
        <v>32</v>
      </c>
      <c r="G121" t="s">
        <v>22</v>
      </c>
      <c r="H121" t="s">
        <v>17</v>
      </c>
      <c r="J121" t="s">
        <v>18</v>
      </c>
      <c r="K121" s="3">
        <v>10030</v>
      </c>
      <c r="L121" s="3">
        <v>12136.3</v>
      </c>
      <c r="M121" s="3">
        <f>Tabla1[[#This Row],[Total importe]]</f>
        <v>12136.3</v>
      </c>
      <c r="N121" s="3">
        <f t="shared" si="2"/>
        <v>0</v>
      </c>
      <c r="O121" s="3" t="str">
        <f>TEXT(Tabla1[[#This Row],[Fecha]],"mmmm")</f>
        <v>abril</v>
      </c>
      <c r="P12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22" spans="1:16" x14ac:dyDescent="0.25">
      <c r="A122" t="s">
        <v>191</v>
      </c>
      <c r="B122" s="2">
        <v>44316</v>
      </c>
      <c r="C122" t="s">
        <v>33</v>
      </c>
      <c r="G122" t="s">
        <v>22</v>
      </c>
      <c r="H122" t="s">
        <v>17</v>
      </c>
      <c r="J122" t="s">
        <v>18</v>
      </c>
      <c r="K122" s="3">
        <v>6228</v>
      </c>
      <c r="L122" s="3">
        <v>7535.88</v>
      </c>
      <c r="M122" s="3">
        <v>6706.9332000000004</v>
      </c>
      <c r="N122" s="3">
        <f t="shared" si="2"/>
        <v>828.94679999999971</v>
      </c>
      <c r="O122" s="3" t="str">
        <f>TEXT(Tabla1[[#This Row],[Fecha]],"mmmm")</f>
        <v>abril</v>
      </c>
      <c r="P122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23" spans="1:16" x14ac:dyDescent="0.25">
      <c r="A123" t="s">
        <v>192</v>
      </c>
      <c r="B123" s="2">
        <v>44316</v>
      </c>
      <c r="C123" t="s">
        <v>34</v>
      </c>
      <c r="G123" t="s">
        <v>20</v>
      </c>
      <c r="H123" t="s">
        <v>17</v>
      </c>
      <c r="J123" t="s">
        <v>18</v>
      </c>
      <c r="K123" s="3">
        <v>1349</v>
      </c>
      <c r="L123" s="3">
        <v>1632.29</v>
      </c>
      <c r="M123" s="3">
        <v>1191.5717</v>
      </c>
      <c r="N123" s="3">
        <f t="shared" si="2"/>
        <v>440.7183</v>
      </c>
      <c r="O123" s="3" t="str">
        <f>TEXT(Tabla1[[#This Row],[Fecha]],"mmmm")</f>
        <v>abril</v>
      </c>
      <c r="P123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24" spans="1:16" x14ac:dyDescent="0.25">
      <c r="A124" t="s">
        <v>193</v>
      </c>
      <c r="B124" s="2">
        <v>44316</v>
      </c>
      <c r="C124" t="s">
        <v>35</v>
      </c>
      <c r="G124" t="s">
        <v>16</v>
      </c>
      <c r="H124" t="s">
        <v>17</v>
      </c>
      <c r="J124" t="s">
        <v>18</v>
      </c>
      <c r="K124" s="3">
        <v>1128</v>
      </c>
      <c r="L124" s="3">
        <v>1364.8799999999999</v>
      </c>
      <c r="M124" s="3">
        <v>955.41599999999994</v>
      </c>
      <c r="N124" s="3">
        <f t="shared" si="2"/>
        <v>409.46399999999994</v>
      </c>
      <c r="O124" s="3" t="str">
        <f>TEXT(Tabla1[[#This Row],[Fecha]],"mmmm")</f>
        <v>abril</v>
      </c>
      <c r="P124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25" spans="1:16" x14ac:dyDescent="0.25">
      <c r="A125" t="s">
        <v>194</v>
      </c>
      <c r="B125" s="2">
        <v>44316</v>
      </c>
      <c r="C125" t="s">
        <v>36</v>
      </c>
      <c r="G125" t="s">
        <v>22</v>
      </c>
      <c r="H125" t="s">
        <v>17</v>
      </c>
      <c r="J125" t="s">
        <v>18</v>
      </c>
      <c r="K125" s="3">
        <v>11294</v>
      </c>
      <c r="L125" s="3">
        <v>13665.74</v>
      </c>
      <c r="M125" s="3">
        <f>Tabla1[[#This Row],[Total importe]]</f>
        <v>13665.74</v>
      </c>
      <c r="N125" s="3">
        <f t="shared" si="2"/>
        <v>0</v>
      </c>
      <c r="O125" s="3" t="str">
        <f>TEXT(Tabla1[[#This Row],[Fecha]],"mmmm")</f>
        <v>abril</v>
      </c>
      <c r="P12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26" spans="1:16" x14ac:dyDescent="0.25">
      <c r="A126" t="s">
        <v>195</v>
      </c>
      <c r="B126" s="2">
        <v>44312</v>
      </c>
      <c r="C126" t="s">
        <v>37</v>
      </c>
      <c r="G126" t="s">
        <v>16</v>
      </c>
      <c r="H126" t="s">
        <v>17</v>
      </c>
      <c r="J126" t="s">
        <v>18</v>
      </c>
      <c r="K126" s="3">
        <v>3722</v>
      </c>
      <c r="L126" s="3">
        <v>4503.62</v>
      </c>
      <c r="M126" s="3">
        <f>Tabla1[[#This Row],[Total importe]]</f>
        <v>4503.62</v>
      </c>
      <c r="N126" s="3">
        <f t="shared" si="2"/>
        <v>0</v>
      </c>
      <c r="O126" s="3" t="str">
        <f>TEXT(Tabla1[[#This Row],[Fecha]],"mmmm")</f>
        <v>abril</v>
      </c>
      <c r="P12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27" spans="1:16" x14ac:dyDescent="0.25">
      <c r="A127" t="s">
        <v>196</v>
      </c>
      <c r="B127" s="2">
        <v>44311</v>
      </c>
      <c r="C127" t="s">
        <v>38</v>
      </c>
      <c r="G127" t="s">
        <v>22</v>
      </c>
      <c r="H127" t="s">
        <v>17</v>
      </c>
      <c r="J127" t="s">
        <v>18</v>
      </c>
      <c r="K127" s="3">
        <v>7776</v>
      </c>
      <c r="L127" s="3">
        <v>9408.9599999999991</v>
      </c>
      <c r="M127" s="3">
        <f>Tabla1[[#This Row],[Total importe]]</f>
        <v>9408.9599999999991</v>
      </c>
      <c r="N127" s="3">
        <f t="shared" si="2"/>
        <v>0</v>
      </c>
      <c r="O127" s="3" t="str">
        <f>TEXT(Tabla1[[#This Row],[Fecha]],"mmmm")</f>
        <v>abril</v>
      </c>
      <c r="P12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28" spans="1:16" x14ac:dyDescent="0.25">
      <c r="A128" t="s">
        <v>197</v>
      </c>
      <c r="B128" s="2">
        <v>44311</v>
      </c>
      <c r="C128" t="s">
        <v>39</v>
      </c>
      <c r="G128" t="s">
        <v>22</v>
      </c>
      <c r="H128" t="s">
        <v>17</v>
      </c>
      <c r="J128" t="s">
        <v>18</v>
      </c>
      <c r="K128" s="3">
        <v>9165</v>
      </c>
      <c r="L128" s="3">
        <v>11089.65</v>
      </c>
      <c r="M128" s="3">
        <v>1996.1369999999997</v>
      </c>
      <c r="N128" s="3">
        <f t="shared" si="2"/>
        <v>9093.512999999999</v>
      </c>
      <c r="O128" s="3" t="str">
        <f>TEXT(Tabla1[[#This Row],[Fecha]],"mmmm")</f>
        <v>abril</v>
      </c>
      <c r="P12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29" spans="1:16" x14ac:dyDescent="0.25">
      <c r="A129" t="s">
        <v>198</v>
      </c>
      <c r="B129" s="2">
        <v>44311</v>
      </c>
      <c r="C129" t="s">
        <v>40</v>
      </c>
      <c r="G129" t="s">
        <v>22</v>
      </c>
      <c r="H129" t="s">
        <v>17</v>
      </c>
      <c r="J129" t="s">
        <v>18</v>
      </c>
      <c r="K129" s="3">
        <v>5636</v>
      </c>
      <c r="L129" s="3">
        <v>6819.5599999999995</v>
      </c>
      <c r="M129" s="3">
        <v>4364.5183999999999</v>
      </c>
      <c r="N129" s="3">
        <f t="shared" si="2"/>
        <v>2455.0415999999996</v>
      </c>
      <c r="O129" s="3" t="str">
        <f>TEXT(Tabla1[[#This Row],[Fecha]],"mmmm")</f>
        <v>abril</v>
      </c>
      <c r="P12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0" spans="1:16" x14ac:dyDescent="0.25">
      <c r="A130" t="s">
        <v>199</v>
      </c>
      <c r="B130" s="2">
        <v>44311</v>
      </c>
      <c r="C130" t="s">
        <v>41</v>
      </c>
      <c r="G130" t="s">
        <v>22</v>
      </c>
      <c r="H130" t="s">
        <v>17</v>
      </c>
      <c r="J130" t="s">
        <v>18</v>
      </c>
      <c r="K130" s="3">
        <v>9887</v>
      </c>
      <c r="L130" s="3">
        <v>11963.27</v>
      </c>
      <c r="M130" s="3">
        <v>239.2654</v>
      </c>
      <c r="N130" s="3">
        <f t="shared" si="2"/>
        <v>11724.0046</v>
      </c>
      <c r="O130" s="3" t="str">
        <f>TEXT(Tabla1[[#This Row],[Fecha]],"mmmm")</f>
        <v>abril</v>
      </c>
      <c r="P13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1" spans="1:16" x14ac:dyDescent="0.25">
      <c r="A131" t="s">
        <v>200</v>
      </c>
      <c r="B131" s="2">
        <v>44310</v>
      </c>
      <c r="C131" t="s">
        <v>42</v>
      </c>
      <c r="G131" t="s">
        <v>22</v>
      </c>
      <c r="H131" t="s">
        <v>17</v>
      </c>
      <c r="J131" t="s">
        <v>18</v>
      </c>
      <c r="K131" s="3">
        <v>13751</v>
      </c>
      <c r="L131" s="3">
        <v>16638.71</v>
      </c>
      <c r="M131" s="3">
        <v>10981.548599999998</v>
      </c>
      <c r="N131" s="3">
        <f t="shared" ref="N131:N194" si="3">L131-M131</f>
        <v>5657.1614000000009</v>
      </c>
      <c r="O131" s="3" t="str">
        <f>TEXT(Tabla1[[#This Row],[Fecha]],"mmmm")</f>
        <v>abril</v>
      </c>
      <c r="P13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2" spans="1:16" x14ac:dyDescent="0.25">
      <c r="A132" t="s">
        <v>201</v>
      </c>
      <c r="B132" s="2">
        <v>44347</v>
      </c>
      <c r="C132" t="s">
        <v>15</v>
      </c>
      <c r="G132" t="s">
        <v>16</v>
      </c>
      <c r="H132" t="s">
        <v>17</v>
      </c>
      <c r="J132" t="s">
        <v>18</v>
      </c>
      <c r="K132" s="3">
        <v>13957</v>
      </c>
      <c r="L132" s="3">
        <v>16887.97</v>
      </c>
      <c r="M132" s="3">
        <v>11821.579000000002</v>
      </c>
      <c r="N132" s="3">
        <f t="shared" si="3"/>
        <v>5066.3909999999996</v>
      </c>
      <c r="O132" s="3" t="str">
        <f>TEXT(Tabla1[[#This Row],[Fecha]],"mmmm")</f>
        <v>mayo</v>
      </c>
      <c r="P13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3" spans="1:16" x14ac:dyDescent="0.25">
      <c r="A133" t="s">
        <v>202</v>
      </c>
      <c r="B133" s="2">
        <v>44347</v>
      </c>
      <c r="C133" t="s">
        <v>19</v>
      </c>
      <c r="G133" t="s">
        <v>20</v>
      </c>
      <c r="H133" t="s">
        <v>17</v>
      </c>
      <c r="J133" t="s">
        <v>18</v>
      </c>
      <c r="K133" s="3">
        <v>7112</v>
      </c>
      <c r="L133" s="3">
        <v>8605.52</v>
      </c>
      <c r="M133" s="3">
        <v>1979.2696000000003</v>
      </c>
      <c r="N133" s="3">
        <f t="shared" si="3"/>
        <v>6626.2503999999999</v>
      </c>
      <c r="O133" s="3" t="str">
        <f>TEXT(Tabla1[[#This Row],[Fecha]],"mmmm")</f>
        <v>mayo</v>
      </c>
      <c r="P13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4" spans="1:16" x14ac:dyDescent="0.25">
      <c r="A134" t="s">
        <v>203</v>
      </c>
      <c r="B134" s="2">
        <v>44347</v>
      </c>
      <c r="C134" t="s">
        <v>21</v>
      </c>
      <c r="G134" t="s">
        <v>22</v>
      </c>
      <c r="H134" t="s">
        <v>17</v>
      </c>
      <c r="J134" t="s">
        <v>18</v>
      </c>
      <c r="K134" s="3">
        <v>3619</v>
      </c>
      <c r="L134" s="3">
        <v>4378.99</v>
      </c>
      <c r="M134" s="3">
        <v>3897.3010999999997</v>
      </c>
      <c r="N134" s="3">
        <f t="shared" si="3"/>
        <v>481.6889000000001</v>
      </c>
      <c r="O134" s="3" t="str">
        <f>TEXT(Tabla1[[#This Row],[Fecha]],"mmmm")</f>
        <v>mayo</v>
      </c>
      <c r="P134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35" spans="1:16" x14ac:dyDescent="0.25">
      <c r="A135" t="s">
        <v>204</v>
      </c>
      <c r="B135" s="2">
        <v>44347</v>
      </c>
      <c r="C135" t="s">
        <v>23</v>
      </c>
      <c r="G135" t="s">
        <v>22</v>
      </c>
      <c r="H135" t="s">
        <v>17</v>
      </c>
      <c r="J135" t="s">
        <v>18</v>
      </c>
      <c r="K135" s="3">
        <v>7174</v>
      </c>
      <c r="L135" s="3">
        <v>8680.5399999999991</v>
      </c>
      <c r="M135" s="3">
        <v>5208.3239999999996</v>
      </c>
      <c r="N135" s="3">
        <f t="shared" si="3"/>
        <v>3472.2159999999994</v>
      </c>
      <c r="O135" s="3" t="str">
        <f>TEXT(Tabla1[[#This Row],[Fecha]],"mmmm")</f>
        <v>mayo</v>
      </c>
      <c r="P13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36" spans="1:16" x14ac:dyDescent="0.25">
      <c r="A136" t="s">
        <v>205</v>
      </c>
      <c r="B136" s="2">
        <v>44347</v>
      </c>
      <c r="C136" t="s">
        <v>24</v>
      </c>
      <c r="G136" t="s">
        <v>20</v>
      </c>
      <c r="H136" t="s">
        <v>17</v>
      </c>
      <c r="J136" t="s">
        <v>18</v>
      </c>
      <c r="K136" s="3">
        <v>2069</v>
      </c>
      <c r="L136" s="3">
        <v>2503.4899999999998</v>
      </c>
      <c r="M136" s="3">
        <v>1802.5127999999997</v>
      </c>
      <c r="N136" s="3">
        <f t="shared" si="3"/>
        <v>700.97720000000004</v>
      </c>
      <c r="O136" s="3" t="str">
        <f>TEXT(Tabla1[[#This Row],[Fecha]],"mmmm")</f>
        <v>mayo</v>
      </c>
      <c r="P136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37" spans="1:16" x14ac:dyDescent="0.25">
      <c r="A137" t="s">
        <v>206</v>
      </c>
      <c r="B137" s="2">
        <v>44347</v>
      </c>
      <c r="C137" t="s">
        <v>25</v>
      </c>
      <c r="G137" t="s">
        <v>16</v>
      </c>
      <c r="H137" t="s">
        <v>17</v>
      </c>
      <c r="J137" t="s">
        <v>18</v>
      </c>
      <c r="K137" s="3">
        <v>11712</v>
      </c>
      <c r="L137" s="3">
        <v>14171.52</v>
      </c>
      <c r="M137" s="3">
        <v>13462.944000000001</v>
      </c>
      <c r="N137" s="3">
        <f t="shared" si="3"/>
        <v>708.57599999999911</v>
      </c>
      <c r="O137" s="3" t="str">
        <f>TEXT(Tabla1[[#This Row],[Fecha]],"mmmm")</f>
        <v>mayo</v>
      </c>
      <c r="P137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38" spans="1:16" x14ac:dyDescent="0.25">
      <c r="A138" t="s">
        <v>207</v>
      </c>
      <c r="B138" s="2">
        <v>44346</v>
      </c>
      <c r="C138" t="s">
        <v>26</v>
      </c>
      <c r="G138" t="s">
        <v>22</v>
      </c>
      <c r="H138" t="s">
        <v>17</v>
      </c>
      <c r="J138" t="s">
        <v>18</v>
      </c>
      <c r="K138" s="3">
        <v>5716</v>
      </c>
      <c r="L138" s="3">
        <v>6916.36</v>
      </c>
      <c r="M138" s="3">
        <v>6086.3967999999995</v>
      </c>
      <c r="N138" s="3">
        <f t="shared" si="3"/>
        <v>829.96320000000014</v>
      </c>
      <c r="O138" s="3" t="str">
        <f>TEXT(Tabla1[[#This Row],[Fecha]],"mmmm")</f>
        <v>mayo</v>
      </c>
      <c r="P138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39" spans="1:16" x14ac:dyDescent="0.25">
      <c r="A139" t="s">
        <v>208</v>
      </c>
      <c r="B139" s="2">
        <v>44342</v>
      </c>
      <c r="C139" t="s">
        <v>27</v>
      </c>
      <c r="G139" t="s">
        <v>16</v>
      </c>
      <c r="H139" t="s">
        <v>17</v>
      </c>
      <c r="J139" t="s">
        <v>18</v>
      </c>
      <c r="K139" s="3">
        <v>14389</v>
      </c>
      <c r="L139" s="3">
        <v>17410.689999999999</v>
      </c>
      <c r="M139" s="3">
        <f>Tabla1[[#This Row],[Total importe]]</f>
        <v>17410.689999999999</v>
      </c>
      <c r="N139" s="3">
        <f t="shared" si="3"/>
        <v>0</v>
      </c>
      <c r="O139" s="3" t="str">
        <f>TEXT(Tabla1[[#This Row],[Fecha]],"mmmm")</f>
        <v>mayo</v>
      </c>
      <c r="P13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0" spans="1:16" x14ac:dyDescent="0.25">
      <c r="A140" t="s">
        <v>209</v>
      </c>
      <c r="B140" s="2">
        <v>44341</v>
      </c>
      <c r="C140" t="s">
        <v>28</v>
      </c>
      <c r="G140" t="s">
        <v>22</v>
      </c>
      <c r="H140" t="s">
        <v>17</v>
      </c>
      <c r="J140" t="s">
        <v>18</v>
      </c>
      <c r="K140" s="3">
        <v>13697</v>
      </c>
      <c r="L140" s="3">
        <v>16573.37</v>
      </c>
      <c r="M140" s="3">
        <f>Tabla1[[#This Row],[Total importe]]</f>
        <v>16573.37</v>
      </c>
      <c r="N140" s="3">
        <f t="shared" si="3"/>
        <v>0</v>
      </c>
      <c r="O140" s="3" t="str">
        <f>TEXT(Tabla1[[#This Row],[Fecha]],"mmmm")</f>
        <v>mayo</v>
      </c>
      <c r="P14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1" spans="1:16" x14ac:dyDescent="0.25">
      <c r="A141" t="s">
        <v>210</v>
      </c>
      <c r="B141" s="2">
        <v>44341</v>
      </c>
      <c r="C141" t="s">
        <v>29</v>
      </c>
      <c r="G141" t="s">
        <v>22</v>
      </c>
      <c r="H141" t="s">
        <v>17</v>
      </c>
      <c r="J141" t="s">
        <v>18</v>
      </c>
      <c r="K141" s="3">
        <v>5043</v>
      </c>
      <c r="L141" s="3">
        <v>6102.03</v>
      </c>
      <c r="M141" s="3">
        <v>3844.2788999999993</v>
      </c>
      <c r="N141" s="3">
        <f t="shared" si="3"/>
        <v>2257.7511000000004</v>
      </c>
      <c r="O141" s="3" t="str">
        <f>TEXT(Tabla1[[#This Row],[Fecha]],"mmmm")</f>
        <v>mayo</v>
      </c>
      <c r="P14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42" spans="1:16" x14ac:dyDescent="0.25">
      <c r="A142" t="s">
        <v>211</v>
      </c>
      <c r="B142" s="2">
        <v>44341</v>
      </c>
      <c r="C142" t="s">
        <v>30</v>
      </c>
      <c r="G142" t="s">
        <v>22</v>
      </c>
      <c r="H142" t="s">
        <v>17</v>
      </c>
      <c r="J142" t="s">
        <v>18</v>
      </c>
      <c r="K142" s="3">
        <v>1621</v>
      </c>
      <c r="L142" s="3">
        <v>1961.4099999999999</v>
      </c>
      <c r="M142" s="3">
        <v>1471.0574999999999</v>
      </c>
      <c r="N142" s="3">
        <f t="shared" si="3"/>
        <v>490.35249999999996</v>
      </c>
      <c r="O142" s="3" t="str">
        <f>TEXT(Tabla1[[#This Row],[Fecha]],"mmmm")</f>
        <v>mayo</v>
      </c>
      <c r="P142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43" spans="1:16" x14ac:dyDescent="0.25">
      <c r="A143" t="s">
        <v>212</v>
      </c>
      <c r="B143" s="2">
        <v>44341</v>
      </c>
      <c r="C143" t="s">
        <v>31</v>
      </c>
      <c r="G143" t="s">
        <v>22</v>
      </c>
      <c r="H143" t="s">
        <v>17</v>
      </c>
      <c r="J143" t="s">
        <v>18</v>
      </c>
      <c r="K143" s="3">
        <v>5288</v>
      </c>
      <c r="L143" s="3">
        <v>6398.48</v>
      </c>
      <c r="M143" s="3">
        <v>1663.6047999999998</v>
      </c>
      <c r="N143" s="3">
        <f t="shared" si="3"/>
        <v>4734.8751999999995</v>
      </c>
      <c r="O143" s="3" t="str">
        <f>TEXT(Tabla1[[#This Row],[Fecha]],"mmmm")</f>
        <v>mayo</v>
      </c>
      <c r="P14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44" spans="1:16" x14ac:dyDescent="0.25">
      <c r="A144" t="s">
        <v>213</v>
      </c>
      <c r="B144" s="2">
        <v>44340</v>
      </c>
      <c r="C144" t="s">
        <v>32</v>
      </c>
      <c r="G144" t="s">
        <v>22</v>
      </c>
      <c r="H144" t="s">
        <v>17</v>
      </c>
      <c r="J144" t="s">
        <v>18</v>
      </c>
      <c r="K144" s="3">
        <v>12474</v>
      </c>
      <c r="L144" s="3">
        <v>15093.539999999999</v>
      </c>
      <c r="M144" s="3">
        <v>14036.992200000001</v>
      </c>
      <c r="N144" s="3">
        <f t="shared" si="3"/>
        <v>1056.5477999999985</v>
      </c>
      <c r="O144" s="3" t="str">
        <f>TEXT(Tabla1[[#This Row],[Fecha]],"mmmm")</f>
        <v>mayo</v>
      </c>
      <c r="P14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45" spans="1:16" x14ac:dyDescent="0.25">
      <c r="A145" t="s">
        <v>214</v>
      </c>
      <c r="B145" s="2">
        <v>44377</v>
      </c>
      <c r="C145" t="s">
        <v>15</v>
      </c>
      <c r="G145" t="s">
        <v>16</v>
      </c>
      <c r="H145" t="s">
        <v>17</v>
      </c>
      <c r="J145" t="s">
        <v>18</v>
      </c>
      <c r="K145" s="3">
        <v>6802</v>
      </c>
      <c r="L145" s="3">
        <v>8230.42</v>
      </c>
      <c r="M145" s="3">
        <v>5102.8603999999996</v>
      </c>
      <c r="N145" s="3">
        <f t="shared" si="3"/>
        <v>3127.5596000000005</v>
      </c>
      <c r="O145" s="3" t="str">
        <f>TEXT(Tabla1[[#This Row],[Fecha]],"mmmm")</f>
        <v>junio</v>
      </c>
      <c r="P14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46" spans="1:16" x14ac:dyDescent="0.25">
      <c r="A146" t="s">
        <v>215</v>
      </c>
      <c r="B146" s="2">
        <v>44377</v>
      </c>
      <c r="C146" t="s">
        <v>19</v>
      </c>
      <c r="G146" t="s">
        <v>20</v>
      </c>
      <c r="H146" t="s">
        <v>17</v>
      </c>
      <c r="J146" t="s">
        <v>18</v>
      </c>
      <c r="K146" s="3">
        <v>14867</v>
      </c>
      <c r="L146" s="3">
        <v>17989.07</v>
      </c>
      <c r="M146" s="3">
        <f>Tabla1[[#This Row],[Total importe]]</f>
        <v>17989.07</v>
      </c>
      <c r="N146" s="3">
        <f t="shared" si="3"/>
        <v>0</v>
      </c>
      <c r="O146" s="3" t="str">
        <f>TEXT(Tabla1[[#This Row],[Fecha]],"mmmm")</f>
        <v>junio</v>
      </c>
      <c r="P14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7" spans="1:16" x14ac:dyDescent="0.25">
      <c r="A147" t="s">
        <v>216</v>
      </c>
      <c r="B147" s="2">
        <v>44377</v>
      </c>
      <c r="C147" t="s">
        <v>21</v>
      </c>
      <c r="G147" t="s">
        <v>22</v>
      </c>
      <c r="H147" t="s">
        <v>17</v>
      </c>
      <c r="J147" t="s">
        <v>18</v>
      </c>
      <c r="K147" s="3">
        <v>12817</v>
      </c>
      <c r="L147" s="3">
        <v>15508.57</v>
      </c>
      <c r="M147" s="3">
        <f>Tabla1[[#This Row],[Total importe]]</f>
        <v>15508.57</v>
      </c>
      <c r="N147" s="3">
        <f t="shared" si="3"/>
        <v>0</v>
      </c>
      <c r="O147" s="3" t="str">
        <f>TEXT(Tabla1[[#This Row],[Fecha]],"mmmm")</f>
        <v>junio</v>
      </c>
      <c r="P14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8" spans="1:16" x14ac:dyDescent="0.25">
      <c r="A148" t="s">
        <v>217</v>
      </c>
      <c r="B148" s="2">
        <v>44377</v>
      </c>
      <c r="C148" t="s">
        <v>23</v>
      </c>
      <c r="G148" t="s">
        <v>22</v>
      </c>
      <c r="H148" t="s">
        <v>17</v>
      </c>
      <c r="J148" t="s">
        <v>18</v>
      </c>
      <c r="K148" s="3">
        <v>14613</v>
      </c>
      <c r="L148" s="3">
        <v>17681.73</v>
      </c>
      <c r="M148" s="3">
        <f>Tabla1[[#This Row],[Total importe]]</f>
        <v>17681.73</v>
      </c>
      <c r="N148" s="3">
        <f t="shared" si="3"/>
        <v>0</v>
      </c>
      <c r="O148" s="3" t="str">
        <f>TEXT(Tabla1[[#This Row],[Fecha]],"mmmm")</f>
        <v>junio</v>
      </c>
      <c r="P14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49" spans="1:16" x14ac:dyDescent="0.25">
      <c r="A149" t="s">
        <v>218</v>
      </c>
      <c r="B149" s="2">
        <v>44377</v>
      </c>
      <c r="C149" t="s">
        <v>24</v>
      </c>
      <c r="G149" t="s">
        <v>20</v>
      </c>
      <c r="H149" t="s">
        <v>17</v>
      </c>
      <c r="J149" t="s">
        <v>18</v>
      </c>
      <c r="K149" s="3">
        <v>9262</v>
      </c>
      <c r="L149" s="3">
        <v>11207.02</v>
      </c>
      <c r="M149" s="3">
        <v>1793.1232</v>
      </c>
      <c r="N149" s="3">
        <f t="shared" si="3"/>
        <v>9413.8968000000004</v>
      </c>
      <c r="O149" s="3" t="str">
        <f>TEXT(Tabla1[[#This Row],[Fecha]],"mmmm")</f>
        <v>junio</v>
      </c>
      <c r="P14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0" spans="1:16" x14ac:dyDescent="0.25">
      <c r="A150" t="s">
        <v>219</v>
      </c>
      <c r="B150" s="2">
        <v>44377</v>
      </c>
      <c r="C150" t="s">
        <v>25</v>
      </c>
      <c r="G150" t="s">
        <v>16</v>
      </c>
      <c r="H150" t="s">
        <v>17</v>
      </c>
      <c r="J150" t="s">
        <v>18</v>
      </c>
      <c r="K150" s="3">
        <v>5196</v>
      </c>
      <c r="L150" s="3">
        <v>6287.16</v>
      </c>
      <c r="M150" s="3">
        <v>817.33080000000007</v>
      </c>
      <c r="N150" s="3">
        <f t="shared" si="3"/>
        <v>5469.8292000000001</v>
      </c>
      <c r="O150" s="3" t="str">
        <f>TEXT(Tabla1[[#This Row],[Fecha]],"mmmm")</f>
        <v>junio</v>
      </c>
      <c r="P15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1" spans="1:16" x14ac:dyDescent="0.25">
      <c r="A151" t="s">
        <v>220</v>
      </c>
      <c r="B151" s="2">
        <v>44377</v>
      </c>
      <c r="C151" t="s">
        <v>26</v>
      </c>
      <c r="G151" t="s">
        <v>22</v>
      </c>
      <c r="H151" t="s">
        <v>17</v>
      </c>
      <c r="J151" t="s">
        <v>18</v>
      </c>
      <c r="K151" s="3">
        <v>9720</v>
      </c>
      <c r="L151" s="3">
        <v>11761.199999999999</v>
      </c>
      <c r="M151" s="3">
        <v>8115.2279999999992</v>
      </c>
      <c r="N151" s="3">
        <f t="shared" si="3"/>
        <v>3645.9719999999998</v>
      </c>
      <c r="O151" s="3" t="str">
        <f>TEXT(Tabla1[[#This Row],[Fecha]],"mmmm")</f>
        <v>junio</v>
      </c>
      <c r="P15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2" spans="1:16" x14ac:dyDescent="0.25">
      <c r="A152" t="s">
        <v>221</v>
      </c>
      <c r="B152" s="2">
        <v>44373</v>
      </c>
      <c r="C152" t="s">
        <v>27</v>
      </c>
      <c r="G152" t="s">
        <v>16</v>
      </c>
      <c r="H152" t="s">
        <v>17</v>
      </c>
      <c r="J152" t="s">
        <v>18</v>
      </c>
      <c r="K152" s="3">
        <v>11152</v>
      </c>
      <c r="L152" s="3">
        <v>13493.92</v>
      </c>
      <c r="M152" s="3">
        <v>7151.7776000000003</v>
      </c>
      <c r="N152" s="3">
        <f t="shared" si="3"/>
        <v>6342.1423999999997</v>
      </c>
      <c r="O152" s="3" t="str">
        <f>TEXT(Tabla1[[#This Row],[Fecha]],"mmmm")</f>
        <v>junio</v>
      </c>
      <c r="P15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3" spans="1:16" x14ac:dyDescent="0.25">
      <c r="A153" t="s">
        <v>222</v>
      </c>
      <c r="B153" s="2">
        <v>44372</v>
      </c>
      <c r="C153" t="s">
        <v>28</v>
      </c>
      <c r="G153" t="s">
        <v>22</v>
      </c>
      <c r="H153" t="s">
        <v>17</v>
      </c>
      <c r="J153" t="s">
        <v>18</v>
      </c>
      <c r="K153" s="3">
        <v>8647</v>
      </c>
      <c r="L153" s="3">
        <v>10462.869999999999</v>
      </c>
      <c r="M153" s="3">
        <v>3243.4896999999996</v>
      </c>
      <c r="N153" s="3">
        <f t="shared" si="3"/>
        <v>7219.3802999999989</v>
      </c>
      <c r="O153" s="3" t="str">
        <f>TEXT(Tabla1[[#This Row],[Fecha]],"mmmm")</f>
        <v>junio</v>
      </c>
      <c r="P15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4" spans="1:16" x14ac:dyDescent="0.25">
      <c r="A154" t="s">
        <v>223</v>
      </c>
      <c r="B154" s="2">
        <v>44372</v>
      </c>
      <c r="C154" t="s">
        <v>29</v>
      </c>
      <c r="G154" t="s">
        <v>22</v>
      </c>
      <c r="H154" t="s">
        <v>17</v>
      </c>
      <c r="J154" t="s">
        <v>18</v>
      </c>
      <c r="K154" s="3">
        <v>1649</v>
      </c>
      <c r="L154" s="3">
        <v>1995.29</v>
      </c>
      <c r="M154" s="3">
        <f>Tabla1[[#This Row],[Total importe]]</f>
        <v>1995.29</v>
      </c>
      <c r="N154" s="3">
        <f t="shared" si="3"/>
        <v>0</v>
      </c>
      <c r="O154" s="3" t="str">
        <f>TEXT(Tabla1[[#This Row],[Fecha]],"mmmm")</f>
        <v>junio</v>
      </c>
      <c r="P15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55" spans="1:16" x14ac:dyDescent="0.25">
      <c r="A155" t="s">
        <v>224</v>
      </c>
      <c r="B155" s="2">
        <v>44372</v>
      </c>
      <c r="C155" t="s">
        <v>30</v>
      </c>
      <c r="G155" t="s">
        <v>22</v>
      </c>
      <c r="H155" t="s">
        <v>17</v>
      </c>
      <c r="J155" t="s">
        <v>18</v>
      </c>
      <c r="K155" s="3">
        <v>8174</v>
      </c>
      <c r="L155" s="3">
        <v>9890.5399999999991</v>
      </c>
      <c r="M155" s="3">
        <v>8209.1481999999996</v>
      </c>
      <c r="N155" s="3">
        <f t="shared" si="3"/>
        <v>1681.3917999999994</v>
      </c>
      <c r="O155" s="3" t="str">
        <f>TEXT(Tabla1[[#This Row],[Fecha]],"mmmm")</f>
        <v>junio</v>
      </c>
      <c r="P15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6" spans="1:16" x14ac:dyDescent="0.25">
      <c r="A156" t="s">
        <v>225</v>
      </c>
      <c r="B156" s="2">
        <v>44372</v>
      </c>
      <c r="C156" t="s">
        <v>31</v>
      </c>
      <c r="G156" t="s">
        <v>22</v>
      </c>
      <c r="H156" t="s">
        <v>17</v>
      </c>
      <c r="J156" t="s">
        <v>18</v>
      </c>
      <c r="K156" s="3">
        <v>13603</v>
      </c>
      <c r="L156" s="3">
        <v>16459.63</v>
      </c>
      <c r="M156" s="3">
        <v>7736.026100000001</v>
      </c>
      <c r="N156" s="3">
        <f t="shared" si="3"/>
        <v>8723.6039000000001</v>
      </c>
      <c r="O156" s="3" t="str">
        <f>TEXT(Tabla1[[#This Row],[Fecha]],"mmmm")</f>
        <v>junio</v>
      </c>
      <c r="P15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7" spans="1:16" x14ac:dyDescent="0.25">
      <c r="A157" t="s">
        <v>226</v>
      </c>
      <c r="B157" s="2">
        <v>44371</v>
      </c>
      <c r="C157" t="s">
        <v>32</v>
      </c>
      <c r="G157" t="s">
        <v>22</v>
      </c>
      <c r="H157" t="s">
        <v>17</v>
      </c>
      <c r="J157" t="s">
        <v>18</v>
      </c>
      <c r="K157" s="3">
        <v>7399</v>
      </c>
      <c r="L157" s="3">
        <v>8952.7899999999991</v>
      </c>
      <c r="M157" s="3">
        <f>Tabla1[[#This Row],[Total importe]]</f>
        <v>8952.7899999999991</v>
      </c>
      <c r="N157" s="3">
        <f t="shared" si="3"/>
        <v>0</v>
      </c>
      <c r="O157" s="3" t="str">
        <f>TEXT(Tabla1[[#This Row],[Fecha]],"mmmm")</f>
        <v>junio</v>
      </c>
      <c r="P15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58" spans="1:16" x14ac:dyDescent="0.25">
      <c r="A158" t="s">
        <v>227</v>
      </c>
      <c r="B158" s="2">
        <v>44371</v>
      </c>
      <c r="C158" t="s">
        <v>33</v>
      </c>
      <c r="G158" t="s">
        <v>16</v>
      </c>
      <c r="H158" t="s">
        <v>17</v>
      </c>
      <c r="J158" t="s">
        <v>18</v>
      </c>
      <c r="K158" s="3">
        <v>6179</v>
      </c>
      <c r="L158" s="3">
        <v>7476.59</v>
      </c>
      <c r="M158" s="3">
        <v>897.19079999999997</v>
      </c>
      <c r="N158" s="3">
        <f t="shared" si="3"/>
        <v>6579.3991999999998</v>
      </c>
      <c r="O158" s="3" t="str">
        <f>TEXT(Tabla1[[#This Row],[Fecha]],"mmmm")</f>
        <v>junio</v>
      </c>
      <c r="P15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59" spans="1:16" x14ac:dyDescent="0.25">
      <c r="A159" t="s">
        <v>228</v>
      </c>
      <c r="B159" s="2">
        <v>44371</v>
      </c>
      <c r="C159" t="s">
        <v>34</v>
      </c>
      <c r="G159" t="s">
        <v>20</v>
      </c>
      <c r="H159" t="s">
        <v>17</v>
      </c>
      <c r="J159" t="s">
        <v>18</v>
      </c>
      <c r="K159" s="3">
        <v>10789</v>
      </c>
      <c r="L159" s="3">
        <v>13054.69</v>
      </c>
      <c r="M159" s="3">
        <v>4046.9539</v>
      </c>
      <c r="N159" s="3">
        <f t="shared" si="3"/>
        <v>9007.7361000000001</v>
      </c>
      <c r="O159" s="3" t="str">
        <f>TEXT(Tabla1[[#This Row],[Fecha]],"mmmm")</f>
        <v>junio</v>
      </c>
      <c r="P15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60" spans="1:16" x14ac:dyDescent="0.25">
      <c r="A160" t="s">
        <v>229</v>
      </c>
      <c r="B160" s="2">
        <v>44408</v>
      </c>
      <c r="C160" t="s">
        <v>15</v>
      </c>
      <c r="G160" t="s">
        <v>22</v>
      </c>
      <c r="H160" t="s">
        <v>17</v>
      </c>
      <c r="J160" t="s">
        <v>18</v>
      </c>
      <c r="K160" s="3">
        <v>10464</v>
      </c>
      <c r="L160" s="3">
        <v>12661.44</v>
      </c>
      <c r="M160" s="3">
        <f>Tabla1[[#This Row],[Total importe]]</f>
        <v>12661.44</v>
      </c>
      <c r="N160" s="3">
        <f t="shared" si="3"/>
        <v>0</v>
      </c>
      <c r="O160" s="3" t="str">
        <f>TEXT(Tabla1[[#This Row],[Fecha]],"mmmm")</f>
        <v>julio</v>
      </c>
      <c r="P16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61" spans="1:16" x14ac:dyDescent="0.25">
      <c r="A161" t="s">
        <v>230</v>
      </c>
      <c r="B161" s="2">
        <v>44408</v>
      </c>
      <c r="C161" t="s">
        <v>19</v>
      </c>
      <c r="G161" t="s">
        <v>22</v>
      </c>
      <c r="H161" t="s">
        <v>17</v>
      </c>
      <c r="J161" t="s">
        <v>18</v>
      </c>
      <c r="K161" s="3">
        <v>14496</v>
      </c>
      <c r="L161" s="3">
        <v>17540.16</v>
      </c>
      <c r="M161" s="3">
        <f>Tabla1[[#This Row],[Total importe]]</f>
        <v>17540.16</v>
      </c>
      <c r="N161" s="3">
        <f t="shared" si="3"/>
        <v>0</v>
      </c>
      <c r="O161" s="3" t="str">
        <f>TEXT(Tabla1[[#This Row],[Fecha]],"mmmm")</f>
        <v>julio</v>
      </c>
      <c r="P16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62" spans="1:16" x14ac:dyDescent="0.25">
      <c r="A162" t="s">
        <v>231</v>
      </c>
      <c r="B162" s="2">
        <v>44408</v>
      </c>
      <c r="C162" t="s">
        <v>21</v>
      </c>
      <c r="G162" t="s">
        <v>20</v>
      </c>
      <c r="H162" t="s">
        <v>17</v>
      </c>
      <c r="J162" t="s">
        <v>18</v>
      </c>
      <c r="K162" s="3">
        <v>10030</v>
      </c>
      <c r="L162" s="3">
        <v>12136.3</v>
      </c>
      <c r="M162" s="3">
        <f>Tabla1[[#This Row],[Total importe]]</f>
        <v>12136.3</v>
      </c>
      <c r="N162" s="3">
        <f t="shared" si="3"/>
        <v>0</v>
      </c>
      <c r="O162" s="3" t="str">
        <f>TEXT(Tabla1[[#This Row],[Fecha]],"mmmm")</f>
        <v>julio</v>
      </c>
      <c r="P162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63" spans="1:16" x14ac:dyDescent="0.25">
      <c r="A163" t="s">
        <v>232</v>
      </c>
      <c r="B163" s="2">
        <v>44408</v>
      </c>
      <c r="C163" t="s">
        <v>23</v>
      </c>
      <c r="G163" t="s">
        <v>16</v>
      </c>
      <c r="H163" t="s">
        <v>17</v>
      </c>
      <c r="J163" t="s">
        <v>18</v>
      </c>
      <c r="K163" s="3">
        <v>11018</v>
      </c>
      <c r="L163" s="3">
        <v>13331.779999999999</v>
      </c>
      <c r="M163" s="3">
        <v>6799.2077999999992</v>
      </c>
      <c r="N163" s="3">
        <f t="shared" si="3"/>
        <v>6532.5721999999996</v>
      </c>
      <c r="O163" s="3" t="str">
        <f>TEXT(Tabla1[[#This Row],[Fecha]],"mmmm")</f>
        <v>julio</v>
      </c>
      <c r="P16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64" spans="1:16" x14ac:dyDescent="0.25">
      <c r="A164" t="s">
        <v>233</v>
      </c>
      <c r="B164" s="2">
        <v>44407</v>
      </c>
      <c r="C164" t="s">
        <v>24</v>
      </c>
      <c r="G164" t="s">
        <v>22</v>
      </c>
      <c r="H164" t="s">
        <v>17</v>
      </c>
      <c r="J164" t="s">
        <v>18</v>
      </c>
      <c r="K164" s="3">
        <v>8383</v>
      </c>
      <c r="L164" s="3">
        <v>10143.43</v>
      </c>
      <c r="M164" s="3">
        <v>811.47440000000006</v>
      </c>
      <c r="N164" s="3">
        <f t="shared" si="3"/>
        <v>9331.9556000000011</v>
      </c>
      <c r="O164" s="3" t="str">
        <f>TEXT(Tabla1[[#This Row],[Fecha]],"mmmm")</f>
        <v>julio</v>
      </c>
      <c r="P16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65" spans="1:16" x14ac:dyDescent="0.25">
      <c r="A165" t="s">
        <v>234</v>
      </c>
      <c r="B165" s="2">
        <v>44403</v>
      </c>
      <c r="C165" t="s">
        <v>25</v>
      </c>
      <c r="G165" t="s">
        <v>16</v>
      </c>
      <c r="H165" t="s">
        <v>17</v>
      </c>
      <c r="J165" t="s">
        <v>18</v>
      </c>
      <c r="K165" s="3">
        <v>166</v>
      </c>
      <c r="L165" s="3">
        <v>200.85999999999999</v>
      </c>
      <c r="M165" s="3">
        <f>Tabla1[[#This Row],[Total importe]]</f>
        <v>200.85999999999999</v>
      </c>
      <c r="N165" s="3">
        <f t="shared" si="3"/>
        <v>0</v>
      </c>
      <c r="O165" s="3" t="str">
        <f>TEXT(Tabla1[[#This Row],[Fecha]],"mmmm")</f>
        <v>julio</v>
      </c>
      <c r="P16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66" spans="1:16" x14ac:dyDescent="0.25">
      <c r="A166" t="s">
        <v>235</v>
      </c>
      <c r="B166" s="2">
        <v>44402</v>
      </c>
      <c r="C166" t="s">
        <v>26</v>
      </c>
      <c r="G166" t="s">
        <v>22</v>
      </c>
      <c r="H166" t="s">
        <v>17</v>
      </c>
      <c r="J166" t="s">
        <v>18</v>
      </c>
      <c r="K166" s="3">
        <v>5251</v>
      </c>
      <c r="L166" s="3">
        <v>6353.71</v>
      </c>
      <c r="M166" s="3">
        <v>5908.9503000000004</v>
      </c>
      <c r="N166" s="3">
        <f t="shared" si="3"/>
        <v>444.75969999999961</v>
      </c>
      <c r="O166" s="3" t="str">
        <f>TEXT(Tabla1[[#This Row],[Fecha]],"mmmm")</f>
        <v>julio</v>
      </c>
      <c r="P166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67" spans="1:16" x14ac:dyDescent="0.25">
      <c r="A167" t="s">
        <v>236</v>
      </c>
      <c r="B167" s="2">
        <v>44402</v>
      </c>
      <c r="C167" t="s">
        <v>27</v>
      </c>
      <c r="G167" t="s">
        <v>22</v>
      </c>
      <c r="H167" t="s">
        <v>17</v>
      </c>
      <c r="J167" t="s">
        <v>18</v>
      </c>
      <c r="K167" s="3">
        <v>13195</v>
      </c>
      <c r="L167" s="3">
        <v>15965.949999999999</v>
      </c>
      <c r="M167" s="3">
        <v>319.31899999999996</v>
      </c>
      <c r="N167" s="3">
        <f t="shared" si="3"/>
        <v>15646.630999999999</v>
      </c>
      <c r="O167" s="3" t="str">
        <f>TEXT(Tabla1[[#This Row],[Fecha]],"mmmm")</f>
        <v>julio</v>
      </c>
      <c r="P16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68" spans="1:16" x14ac:dyDescent="0.25">
      <c r="A168" t="s">
        <v>237</v>
      </c>
      <c r="B168" s="2">
        <v>44402</v>
      </c>
      <c r="C168" t="s">
        <v>28</v>
      </c>
      <c r="G168" t="s">
        <v>22</v>
      </c>
      <c r="H168" t="s">
        <v>17</v>
      </c>
      <c r="J168" t="s">
        <v>18</v>
      </c>
      <c r="K168" s="3">
        <v>5455</v>
      </c>
      <c r="L168" s="3">
        <v>6600.55</v>
      </c>
      <c r="M168" s="3">
        <f>Tabla1[[#This Row],[Total importe]]</f>
        <v>6600.55</v>
      </c>
      <c r="N168" s="3">
        <f t="shared" si="3"/>
        <v>0</v>
      </c>
      <c r="O168" s="3" t="str">
        <f>TEXT(Tabla1[[#This Row],[Fecha]],"mmmm")</f>
        <v>julio</v>
      </c>
      <c r="P16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69" spans="1:16" x14ac:dyDescent="0.25">
      <c r="A169" t="s">
        <v>238</v>
      </c>
      <c r="B169" s="2">
        <v>44402</v>
      </c>
      <c r="C169" t="s">
        <v>29</v>
      </c>
      <c r="G169" t="s">
        <v>22</v>
      </c>
      <c r="H169" t="s">
        <v>17</v>
      </c>
      <c r="J169" t="s">
        <v>18</v>
      </c>
      <c r="K169" s="3">
        <v>8830</v>
      </c>
      <c r="L169" s="3">
        <v>10684.3</v>
      </c>
      <c r="M169" s="3">
        <f>Tabla1[[#This Row],[Total importe]]</f>
        <v>10684.3</v>
      </c>
      <c r="N169" s="3">
        <f t="shared" si="3"/>
        <v>0</v>
      </c>
      <c r="O169" s="3" t="str">
        <f>TEXT(Tabla1[[#This Row],[Fecha]],"mmmm")</f>
        <v>julio</v>
      </c>
      <c r="P16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70" spans="1:16" x14ac:dyDescent="0.25">
      <c r="A170" t="s">
        <v>239</v>
      </c>
      <c r="B170" s="2">
        <v>44401</v>
      </c>
      <c r="C170" t="s">
        <v>30</v>
      </c>
      <c r="G170" t="s">
        <v>22</v>
      </c>
      <c r="H170" t="s">
        <v>17</v>
      </c>
      <c r="J170" t="s">
        <v>18</v>
      </c>
      <c r="K170" s="3">
        <v>5449</v>
      </c>
      <c r="L170" s="3">
        <v>6593.29</v>
      </c>
      <c r="M170" s="3">
        <f>Tabla1[[#This Row],[Total importe]]</f>
        <v>6593.29</v>
      </c>
      <c r="N170" s="3">
        <f t="shared" si="3"/>
        <v>0</v>
      </c>
      <c r="O170" s="3" t="str">
        <f>TEXT(Tabla1[[#This Row],[Fecha]],"mmmm")</f>
        <v>julio</v>
      </c>
      <c r="P17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71" spans="1:16" x14ac:dyDescent="0.25">
      <c r="A171" t="s">
        <v>240</v>
      </c>
      <c r="B171" s="2">
        <v>44407</v>
      </c>
      <c r="C171" t="s">
        <v>31</v>
      </c>
      <c r="G171" t="s">
        <v>16</v>
      </c>
      <c r="H171" t="s">
        <v>17</v>
      </c>
      <c r="J171" t="s">
        <v>18</v>
      </c>
      <c r="K171" s="3">
        <v>2148</v>
      </c>
      <c r="L171" s="3">
        <v>2599.08</v>
      </c>
      <c r="M171" s="3">
        <v>1247.5583999999999</v>
      </c>
      <c r="N171" s="3">
        <f t="shared" si="3"/>
        <v>1351.5216</v>
      </c>
      <c r="O171" s="3" t="str">
        <f>TEXT(Tabla1[[#This Row],[Fecha]],"mmmm")</f>
        <v>julio</v>
      </c>
      <c r="P17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2" spans="1:16" x14ac:dyDescent="0.25">
      <c r="A172" t="s">
        <v>241</v>
      </c>
      <c r="B172" s="2">
        <v>44407</v>
      </c>
      <c r="C172" t="s">
        <v>32</v>
      </c>
      <c r="G172" t="s">
        <v>20</v>
      </c>
      <c r="H172" t="s">
        <v>17</v>
      </c>
      <c r="J172" t="s">
        <v>18</v>
      </c>
      <c r="K172" s="3">
        <v>1227</v>
      </c>
      <c r="L172" s="3">
        <v>1484.6699999999998</v>
      </c>
      <c r="M172" s="3">
        <v>801.72179999999992</v>
      </c>
      <c r="N172" s="3">
        <f t="shared" si="3"/>
        <v>682.94819999999993</v>
      </c>
      <c r="O172" s="3" t="str">
        <f>TEXT(Tabla1[[#This Row],[Fecha]],"mmmm")</f>
        <v>julio</v>
      </c>
      <c r="P172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73" spans="1:16" x14ac:dyDescent="0.25">
      <c r="A173" t="s">
        <v>242</v>
      </c>
      <c r="B173" s="2">
        <v>44407</v>
      </c>
      <c r="C173" t="s">
        <v>33</v>
      </c>
      <c r="G173" t="s">
        <v>22</v>
      </c>
      <c r="H173" t="s">
        <v>17</v>
      </c>
      <c r="J173" t="s">
        <v>18</v>
      </c>
      <c r="K173" s="3">
        <v>11856</v>
      </c>
      <c r="L173" s="3">
        <v>14345.76</v>
      </c>
      <c r="M173" s="3">
        <v>6742.5072</v>
      </c>
      <c r="N173" s="3">
        <f t="shared" si="3"/>
        <v>7603.2528000000002</v>
      </c>
      <c r="O173" s="3" t="str">
        <f>TEXT(Tabla1[[#This Row],[Fecha]],"mmmm")</f>
        <v>julio</v>
      </c>
      <c r="P17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4" spans="1:16" x14ac:dyDescent="0.25">
      <c r="A174" t="s">
        <v>243</v>
      </c>
      <c r="B174" s="2">
        <v>44407</v>
      </c>
      <c r="C174" t="s">
        <v>34</v>
      </c>
      <c r="G174" t="s">
        <v>22</v>
      </c>
      <c r="H174" t="s">
        <v>17</v>
      </c>
      <c r="J174" t="s">
        <v>18</v>
      </c>
      <c r="K174" s="3">
        <v>5535</v>
      </c>
      <c r="L174" s="3">
        <v>6697.3499999999995</v>
      </c>
      <c r="M174" s="3">
        <v>2076.1785</v>
      </c>
      <c r="N174" s="3">
        <f t="shared" si="3"/>
        <v>4621.1714999999995</v>
      </c>
      <c r="O174" s="3" t="str">
        <f>TEXT(Tabla1[[#This Row],[Fecha]],"mmmm")</f>
        <v>julio</v>
      </c>
      <c r="P17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5" spans="1:16" x14ac:dyDescent="0.25">
      <c r="A175" t="s">
        <v>244</v>
      </c>
      <c r="B175" s="2">
        <v>44407</v>
      </c>
      <c r="C175" t="s">
        <v>35</v>
      </c>
      <c r="G175" t="s">
        <v>20</v>
      </c>
      <c r="H175" t="s">
        <v>17</v>
      </c>
      <c r="J175" t="s">
        <v>18</v>
      </c>
      <c r="K175" s="3">
        <v>14585</v>
      </c>
      <c r="L175" s="3">
        <v>17647.849999999999</v>
      </c>
      <c r="M175" s="3">
        <f>Tabla1[[#This Row],[Total importe]]</f>
        <v>17647.849999999999</v>
      </c>
      <c r="N175" s="3">
        <f t="shared" si="3"/>
        <v>0</v>
      </c>
      <c r="O175" s="3" t="str">
        <f>TEXT(Tabla1[[#This Row],[Fecha]],"mmmm")</f>
        <v>julio</v>
      </c>
      <c r="P17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76" spans="1:16" x14ac:dyDescent="0.25">
      <c r="A176" t="s">
        <v>245</v>
      </c>
      <c r="B176" s="2">
        <v>44407</v>
      </c>
      <c r="C176" t="s">
        <v>36</v>
      </c>
      <c r="G176" t="s">
        <v>16</v>
      </c>
      <c r="H176" t="s">
        <v>17</v>
      </c>
      <c r="J176" t="s">
        <v>18</v>
      </c>
      <c r="K176" s="3">
        <v>10895</v>
      </c>
      <c r="L176" s="3">
        <v>13182.949999999999</v>
      </c>
      <c r="M176" s="3">
        <f>Tabla1[[#This Row],[Total importe]]</f>
        <v>13182.949999999999</v>
      </c>
      <c r="N176" s="3">
        <f t="shared" si="3"/>
        <v>0</v>
      </c>
      <c r="O176" s="3" t="str">
        <f>TEXT(Tabla1[[#This Row],[Fecha]],"mmmm")</f>
        <v>julio</v>
      </c>
      <c r="P17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77" spans="1:16" x14ac:dyDescent="0.25">
      <c r="A177" t="s">
        <v>246</v>
      </c>
      <c r="B177" s="2">
        <v>44407</v>
      </c>
      <c r="C177" t="s">
        <v>37</v>
      </c>
      <c r="G177" t="s">
        <v>22</v>
      </c>
      <c r="H177" t="s">
        <v>17</v>
      </c>
      <c r="J177" t="s">
        <v>18</v>
      </c>
      <c r="K177" s="3">
        <v>5705</v>
      </c>
      <c r="L177" s="3">
        <v>6903.05</v>
      </c>
      <c r="M177" s="3">
        <v>276.12200000000001</v>
      </c>
      <c r="N177" s="3">
        <f t="shared" si="3"/>
        <v>6626.9279999999999</v>
      </c>
      <c r="O177" s="3" t="str">
        <f>TEXT(Tabla1[[#This Row],[Fecha]],"mmmm")</f>
        <v>julio</v>
      </c>
      <c r="P17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8" spans="1:16" x14ac:dyDescent="0.25">
      <c r="A178" t="s">
        <v>247</v>
      </c>
      <c r="B178" s="2">
        <v>44403</v>
      </c>
      <c r="C178" t="s">
        <v>38</v>
      </c>
      <c r="G178" t="s">
        <v>16</v>
      </c>
      <c r="H178" t="s">
        <v>17</v>
      </c>
      <c r="J178" t="s">
        <v>18</v>
      </c>
      <c r="K178" s="3">
        <v>7368</v>
      </c>
      <c r="L178" s="3">
        <v>8915.2799999999988</v>
      </c>
      <c r="M178" s="3">
        <v>6151.5431999999992</v>
      </c>
      <c r="N178" s="3">
        <f t="shared" si="3"/>
        <v>2763.7367999999997</v>
      </c>
      <c r="O178" s="3" t="str">
        <f>TEXT(Tabla1[[#This Row],[Fecha]],"mmmm")</f>
        <v>julio</v>
      </c>
      <c r="P17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79" spans="1:16" x14ac:dyDescent="0.25">
      <c r="A179" t="s">
        <v>248</v>
      </c>
      <c r="B179" s="2">
        <v>44402</v>
      </c>
      <c r="C179" t="s">
        <v>39</v>
      </c>
      <c r="G179" t="s">
        <v>22</v>
      </c>
      <c r="H179" t="s">
        <v>17</v>
      </c>
      <c r="J179" t="s">
        <v>18</v>
      </c>
      <c r="K179" s="3">
        <v>353</v>
      </c>
      <c r="L179" s="3">
        <v>427.13</v>
      </c>
      <c r="M179" s="3">
        <v>226.37889999999999</v>
      </c>
      <c r="N179" s="3">
        <f t="shared" si="3"/>
        <v>200.75110000000001</v>
      </c>
      <c r="O179" s="3" t="str">
        <f>TEXT(Tabla1[[#This Row],[Fecha]],"mmmm")</f>
        <v>julio</v>
      </c>
      <c r="P179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80" spans="1:16" x14ac:dyDescent="0.25">
      <c r="A180" t="s">
        <v>249</v>
      </c>
      <c r="B180" s="2">
        <v>44402</v>
      </c>
      <c r="C180" t="s">
        <v>40</v>
      </c>
      <c r="G180" t="s">
        <v>22</v>
      </c>
      <c r="H180" t="s">
        <v>17</v>
      </c>
      <c r="J180" t="s">
        <v>18</v>
      </c>
      <c r="K180" s="3">
        <v>9468</v>
      </c>
      <c r="L180" s="3">
        <v>11456.279999999999</v>
      </c>
      <c r="M180" s="3">
        <v>3436.8839999999996</v>
      </c>
      <c r="N180" s="3">
        <f t="shared" si="3"/>
        <v>8019.3959999999988</v>
      </c>
      <c r="O180" s="3" t="str">
        <f>TEXT(Tabla1[[#This Row],[Fecha]],"mmmm")</f>
        <v>julio</v>
      </c>
      <c r="P18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1" spans="1:16" x14ac:dyDescent="0.25">
      <c r="A181" t="s">
        <v>250</v>
      </c>
      <c r="B181" s="2">
        <v>44402</v>
      </c>
      <c r="C181" t="s">
        <v>41</v>
      </c>
      <c r="G181" t="s">
        <v>22</v>
      </c>
      <c r="H181" t="s">
        <v>17</v>
      </c>
      <c r="J181" t="s">
        <v>18</v>
      </c>
      <c r="K181" s="3">
        <v>4922</v>
      </c>
      <c r="L181" s="3">
        <v>5955.62</v>
      </c>
      <c r="M181" s="3">
        <v>3096.9223999999999</v>
      </c>
      <c r="N181" s="3">
        <f t="shared" si="3"/>
        <v>2858.6976</v>
      </c>
      <c r="O181" s="3" t="str">
        <f>TEXT(Tabla1[[#This Row],[Fecha]],"mmmm")</f>
        <v>julio</v>
      </c>
      <c r="P18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2" spans="1:16" x14ac:dyDescent="0.25">
      <c r="A182" t="s">
        <v>251</v>
      </c>
      <c r="B182" s="2">
        <v>44402</v>
      </c>
      <c r="C182" t="s">
        <v>42</v>
      </c>
      <c r="G182" t="s">
        <v>22</v>
      </c>
      <c r="H182" t="s">
        <v>17</v>
      </c>
      <c r="J182" t="s">
        <v>18</v>
      </c>
      <c r="K182" s="3">
        <v>8148</v>
      </c>
      <c r="L182" s="3">
        <v>9859.08</v>
      </c>
      <c r="M182" s="3">
        <f>Tabla1[[#This Row],[Total importe]]</f>
        <v>9859.08</v>
      </c>
      <c r="N182" s="3">
        <f t="shared" si="3"/>
        <v>0</v>
      </c>
      <c r="O182" s="3" t="str">
        <f>TEXT(Tabla1[[#This Row],[Fecha]],"mmmm")</f>
        <v>julio</v>
      </c>
      <c r="P182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83" spans="1:16" x14ac:dyDescent="0.25">
      <c r="A183" t="s">
        <v>252</v>
      </c>
      <c r="B183" s="2">
        <v>44401</v>
      </c>
      <c r="C183" t="s">
        <v>43</v>
      </c>
      <c r="G183" t="s">
        <v>22</v>
      </c>
      <c r="H183" t="s">
        <v>17</v>
      </c>
      <c r="J183" t="s">
        <v>18</v>
      </c>
      <c r="K183" s="3">
        <v>3678</v>
      </c>
      <c r="L183" s="3">
        <v>4450.38</v>
      </c>
      <c r="M183" s="3">
        <v>578.54939999999999</v>
      </c>
      <c r="N183" s="3">
        <f t="shared" si="3"/>
        <v>3871.8306000000002</v>
      </c>
      <c r="O183" s="3" t="str">
        <f>TEXT(Tabla1[[#This Row],[Fecha]],"mmmm")</f>
        <v>julio</v>
      </c>
      <c r="P18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4" spans="1:16" x14ac:dyDescent="0.25">
      <c r="A184" t="s">
        <v>253</v>
      </c>
      <c r="B184" s="2">
        <v>44401</v>
      </c>
      <c r="C184" t="s">
        <v>44</v>
      </c>
      <c r="G184" t="s">
        <v>16</v>
      </c>
      <c r="H184" t="s">
        <v>17</v>
      </c>
      <c r="J184" t="s">
        <v>18</v>
      </c>
      <c r="K184" s="3">
        <v>7462</v>
      </c>
      <c r="L184" s="3">
        <v>9029.02</v>
      </c>
      <c r="M184" s="3">
        <v>6862.0551999999998</v>
      </c>
      <c r="N184" s="3">
        <f t="shared" si="3"/>
        <v>2166.9648000000007</v>
      </c>
      <c r="O184" s="3" t="str">
        <f>TEXT(Tabla1[[#This Row],[Fecha]],"mmmm")</f>
        <v>julio</v>
      </c>
      <c r="P18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5" spans="1:16" x14ac:dyDescent="0.25">
      <c r="A185" t="s">
        <v>254</v>
      </c>
      <c r="B185" s="2">
        <v>44401</v>
      </c>
      <c r="C185" t="s">
        <v>45</v>
      </c>
      <c r="G185" t="s">
        <v>20</v>
      </c>
      <c r="H185" t="s">
        <v>17</v>
      </c>
      <c r="J185" t="s">
        <v>18</v>
      </c>
      <c r="K185" s="3">
        <v>3005</v>
      </c>
      <c r="L185" s="3">
        <v>3636.0499999999997</v>
      </c>
      <c r="M185" s="3">
        <v>3526.9684999999999</v>
      </c>
      <c r="N185" s="3">
        <f t="shared" si="3"/>
        <v>109.08149999999978</v>
      </c>
      <c r="O185" s="3" t="str">
        <f>TEXT(Tabla1[[#This Row],[Fecha]],"mmmm")</f>
        <v>julio</v>
      </c>
      <c r="P185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86" spans="1:16" x14ac:dyDescent="0.25">
      <c r="A186" t="s">
        <v>255</v>
      </c>
      <c r="B186" s="2">
        <v>44439</v>
      </c>
      <c r="C186" t="s">
        <v>15</v>
      </c>
      <c r="G186" t="s">
        <v>22</v>
      </c>
      <c r="H186" t="s">
        <v>17</v>
      </c>
      <c r="J186" t="s">
        <v>18</v>
      </c>
      <c r="K186" s="3">
        <v>6897</v>
      </c>
      <c r="L186" s="3">
        <v>8345.369999999999</v>
      </c>
      <c r="M186" s="3">
        <f>Tabla1[[#This Row],[Total importe]]</f>
        <v>8345.369999999999</v>
      </c>
      <c r="N186" s="3">
        <f t="shared" si="3"/>
        <v>0</v>
      </c>
      <c r="O186" s="3" t="str">
        <f>TEXT(Tabla1[[#This Row],[Fecha]],"mmmm")</f>
        <v>agosto</v>
      </c>
      <c r="P18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87" spans="1:16" x14ac:dyDescent="0.25">
      <c r="A187" t="s">
        <v>256</v>
      </c>
      <c r="B187" s="2">
        <v>44439</v>
      </c>
      <c r="C187" t="s">
        <v>19</v>
      </c>
      <c r="G187" t="s">
        <v>22</v>
      </c>
      <c r="H187" t="s">
        <v>17</v>
      </c>
      <c r="J187" t="s">
        <v>18</v>
      </c>
      <c r="K187" s="3">
        <v>2903</v>
      </c>
      <c r="L187" s="3">
        <v>3512.63</v>
      </c>
      <c r="M187" s="3">
        <v>456.64190000000002</v>
      </c>
      <c r="N187" s="3">
        <f t="shared" si="3"/>
        <v>3055.9881</v>
      </c>
      <c r="O187" s="3" t="str">
        <f>TEXT(Tabla1[[#This Row],[Fecha]],"mmmm")</f>
        <v>agosto</v>
      </c>
      <c r="P18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8" spans="1:16" x14ac:dyDescent="0.25">
      <c r="A188" t="s">
        <v>257</v>
      </c>
      <c r="B188" s="2">
        <v>44439</v>
      </c>
      <c r="C188" t="s">
        <v>21</v>
      </c>
      <c r="G188" t="s">
        <v>20</v>
      </c>
      <c r="H188" t="s">
        <v>17</v>
      </c>
      <c r="J188" t="s">
        <v>18</v>
      </c>
      <c r="K188" s="3">
        <v>4308</v>
      </c>
      <c r="L188" s="3">
        <v>5212.68</v>
      </c>
      <c r="M188" s="3">
        <v>2971.2276000000002</v>
      </c>
      <c r="N188" s="3">
        <f t="shared" si="3"/>
        <v>2241.4524000000001</v>
      </c>
      <c r="O188" s="3" t="str">
        <f>TEXT(Tabla1[[#This Row],[Fecha]],"mmmm")</f>
        <v>agosto</v>
      </c>
      <c r="P18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89" spans="1:16" x14ac:dyDescent="0.25">
      <c r="A189" t="s">
        <v>258</v>
      </c>
      <c r="B189" s="2">
        <v>44439</v>
      </c>
      <c r="C189" t="s">
        <v>23</v>
      </c>
      <c r="G189" t="s">
        <v>16</v>
      </c>
      <c r="H189" t="s">
        <v>17</v>
      </c>
      <c r="J189" t="s">
        <v>18</v>
      </c>
      <c r="K189" s="3">
        <v>10725</v>
      </c>
      <c r="L189" s="3">
        <v>12977.25</v>
      </c>
      <c r="M189" s="3">
        <v>12717.705</v>
      </c>
      <c r="N189" s="3">
        <f t="shared" si="3"/>
        <v>259.54500000000007</v>
      </c>
      <c r="O189" s="3" t="str">
        <f>TEXT(Tabla1[[#This Row],[Fecha]],"mmmm")</f>
        <v>agosto</v>
      </c>
      <c r="P189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90" spans="1:16" x14ac:dyDescent="0.25">
      <c r="A190" t="s">
        <v>259</v>
      </c>
      <c r="B190" s="2">
        <v>44438</v>
      </c>
      <c r="C190" t="s">
        <v>24</v>
      </c>
      <c r="G190" t="s">
        <v>22</v>
      </c>
      <c r="H190" t="s">
        <v>17</v>
      </c>
      <c r="J190" t="s">
        <v>18</v>
      </c>
      <c r="K190" s="3">
        <v>6905</v>
      </c>
      <c r="L190" s="3">
        <v>8355.0499999999993</v>
      </c>
      <c r="M190" s="3">
        <f>Tabla1[[#This Row],[Total importe]]</f>
        <v>8355.0499999999993</v>
      </c>
      <c r="N190" s="3">
        <f t="shared" si="3"/>
        <v>0</v>
      </c>
      <c r="O190" s="3" t="str">
        <f>TEXT(Tabla1[[#This Row],[Fecha]],"mmmm")</f>
        <v>agosto</v>
      </c>
      <c r="P19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91" spans="1:16" x14ac:dyDescent="0.25">
      <c r="A191" t="s">
        <v>260</v>
      </c>
      <c r="B191" s="2">
        <v>44434</v>
      </c>
      <c r="C191" t="s">
        <v>25</v>
      </c>
      <c r="G191" t="s">
        <v>16</v>
      </c>
      <c r="H191" t="s">
        <v>17</v>
      </c>
      <c r="J191" t="s">
        <v>18</v>
      </c>
      <c r="K191" s="3">
        <v>5027</v>
      </c>
      <c r="L191" s="3">
        <v>6082.67</v>
      </c>
      <c r="M191" s="3">
        <f>Tabla1[[#This Row],[Total importe]]</f>
        <v>6082.67</v>
      </c>
      <c r="N191" s="3">
        <f t="shared" si="3"/>
        <v>0</v>
      </c>
      <c r="O191" s="3" t="str">
        <f>TEXT(Tabla1[[#This Row],[Fecha]],"mmmm")</f>
        <v>agosto</v>
      </c>
      <c r="P19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92" spans="1:16" x14ac:dyDescent="0.25">
      <c r="A192" t="s">
        <v>261</v>
      </c>
      <c r="B192" s="2">
        <v>44433</v>
      </c>
      <c r="C192" t="s">
        <v>26</v>
      </c>
      <c r="G192" t="s">
        <v>22</v>
      </c>
      <c r="H192" t="s">
        <v>17</v>
      </c>
      <c r="J192" t="s">
        <v>18</v>
      </c>
      <c r="K192" s="3">
        <v>8634</v>
      </c>
      <c r="L192" s="3">
        <v>10447.14</v>
      </c>
      <c r="M192" s="3">
        <v>3552.0275999999999</v>
      </c>
      <c r="N192" s="3">
        <f t="shared" si="3"/>
        <v>6895.1124</v>
      </c>
      <c r="O192" s="3" t="str">
        <f>TEXT(Tabla1[[#This Row],[Fecha]],"mmmm")</f>
        <v>agosto</v>
      </c>
      <c r="P19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93" spans="1:16" x14ac:dyDescent="0.25">
      <c r="A193" t="s">
        <v>262</v>
      </c>
      <c r="B193" s="2">
        <v>44433</v>
      </c>
      <c r="C193" t="s">
        <v>27</v>
      </c>
      <c r="G193" t="s">
        <v>22</v>
      </c>
      <c r="H193" t="s">
        <v>17</v>
      </c>
      <c r="J193" t="s">
        <v>18</v>
      </c>
      <c r="K193" s="3">
        <v>12448</v>
      </c>
      <c r="L193" s="3">
        <v>15062.08</v>
      </c>
      <c r="M193" s="3">
        <v>3464.2784000000001</v>
      </c>
      <c r="N193" s="3">
        <f t="shared" si="3"/>
        <v>11597.801599999999</v>
      </c>
      <c r="O193" s="3" t="str">
        <f>TEXT(Tabla1[[#This Row],[Fecha]],"mmmm")</f>
        <v>agosto</v>
      </c>
      <c r="P19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94" spans="1:16" x14ac:dyDescent="0.25">
      <c r="A194" t="s">
        <v>263</v>
      </c>
      <c r="B194" s="2">
        <v>44433</v>
      </c>
      <c r="C194" t="s">
        <v>28</v>
      </c>
      <c r="G194" t="s">
        <v>22</v>
      </c>
      <c r="H194" t="s">
        <v>17</v>
      </c>
      <c r="J194" t="s">
        <v>18</v>
      </c>
      <c r="K194" s="3">
        <v>232</v>
      </c>
      <c r="L194" s="3">
        <v>280.71999999999997</v>
      </c>
      <c r="M194" s="3">
        <v>160.0104</v>
      </c>
      <c r="N194" s="3">
        <f t="shared" si="3"/>
        <v>120.70959999999997</v>
      </c>
      <c r="O194" s="3" t="str">
        <f>TEXT(Tabla1[[#This Row],[Fecha]],"mmmm")</f>
        <v>agosto</v>
      </c>
      <c r="P194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95" spans="1:16" x14ac:dyDescent="0.25">
      <c r="A195" t="s">
        <v>264</v>
      </c>
      <c r="B195" s="2">
        <v>44433</v>
      </c>
      <c r="C195" t="s">
        <v>29</v>
      </c>
      <c r="G195" t="s">
        <v>22</v>
      </c>
      <c r="H195" t="s">
        <v>17</v>
      </c>
      <c r="J195" t="s">
        <v>18</v>
      </c>
      <c r="K195" s="3">
        <v>7742</v>
      </c>
      <c r="L195" s="3">
        <v>9367.82</v>
      </c>
      <c r="M195" s="3">
        <v>7119.5431999999992</v>
      </c>
      <c r="N195" s="3">
        <f t="shared" ref="N195:N258" si="4">L195-M195</f>
        <v>2248.2768000000005</v>
      </c>
      <c r="O195" s="3" t="str">
        <f>TEXT(Tabla1[[#This Row],[Fecha]],"mmmm")</f>
        <v>agosto</v>
      </c>
      <c r="P19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96" spans="1:16" x14ac:dyDescent="0.25">
      <c r="A196" t="s">
        <v>265</v>
      </c>
      <c r="B196" s="2">
        <v>44432</v>
      </c>
      <c r="C196" t="s">
        <v>30</v>
      </c>
      <c r="G196" t="s">
        <v>22</v>
      </c>
      <c r="H196" t="s">
        <v>17</v>
      </c>
      <c r="J196" t="s">
        <v>18</v>
      </c>
      <c r="K196" s="3">
        <v>8399</v>
      </c>
      <c r="L196" s="3">
        <v>10162.789999999999</v>
      </c>
      <c r="M196" s="3">
        <v>4471.6275999999998</v>
      </c>
      <c r="N196" s="3">
        <f t="shared" si="4"/>
        <v>5691.1623999999993</v>
      </c>
      <c r="O196" s="3" t="str">
        <f>TEXT(Tabla1[[#This Row],[Fecha]],"mmmm")</f>
        <v>agosto</v>
      </c>
      <c r="P19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197" spans="1:16" x14ac:dyDescent="0.25">
      <c r="A197" t="s">
        <v>266</v>
      </c>
      <c r="B197" s="2">
        <v>44438</v>
      </c>
      <c r="C197" t="s">
        <v>31</v>
      </c>
      <c r="G197" t="s">
        <v>16</v>
      </c>
      <c r="H197" t="s">
        <v>17</v>
      </c>
      <c r="J197" t="s">
        <v>18</v>
      </c>
      <c r="K197" s="3">
        <v>5121</v>
      </c>
      <c r="L197" s="3">
        <v>6196.41</v>
      </c>
      <c r="M197" s="3">
        <v>5266.9484999999995</v>
      </c>
      <c r="N197" s="3">
        <f t="shared" si="4"/>
        <v>929.46150000000034</v>
      </c>
      <c r="O197" s="3" t="str">
        <f>TEXT(Tabla1[[#This Row],[Fecha]],"mmmm")</f>
        <v>agosto</v>
      </c>
      <c r="P197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198" spans="1:16" x14ac:dyDescent="0.25">
      <c r="A198" t="s">
        <v>267</v>
      </c>
      <c r="B198" s="2">
        <v>44438</v>
      </c>
      <c r="C198" t="s">
        <v>32</v>
      </c>
      <c r="G198" t="s">
        <v>20</v>
      </c>
      <c r="H198" t="s">
        <v>17</v>
      </c>
      <c r="J198" t="s">
        <v>18</v>
      </c>
      <c r="K198" s="3">
        <v>2162</v>
      </c>
      <c r="L198" s="3">
        <v>2616.02</v>
      </c>
      <c r="M198" s="3">
        <v>2485.2190000000001</v>
      </c>
      <c r="N198" s="3">
        <f t="shared" si="4"/>
        <v>130.80099999999993</v>
      </c>
      <c r="O198" s="3" t="str">
        <f>TEXT(Tabla1[[#This Row],[Fecha]],"mmmm")</f>
        <v>agosto</v>
      </c>
      <c r="P19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199" spans="1:16" x14ac:dyDescent="0.25">
      <c r="A199" t="s">
        <v>268</v>
      </c>
      <c r="B199" s="2">
        <v>44438</v>
      </c>
      <c r="C199" t="s">
        <v>33</v>
      </c>
      <c r="G199" t="s">
        <v>22</v>
      </c>
      <c r="H199" t="s">
        <v>17</v>
      </c>
      <c r="J199" t="s">
        <v>18</v>
      </c>
      <c r="K199" s="3">
        <v>10502</v>
      </c>
      <c r="L199" s="3">
        <v>12707.42</v>
      </c>
      <c r="M199" s="3">
        <v>8259.8230000000003</v>
      </c>
      <c r="N199" s="3">
        <f t="shared" si="4"/>
        <v>4447.5969999999998</v>
      </c>
      <c r="O199" s="3" t="str">
        <f>TEXT(Tabla1[[#This Row],[Fecha]],"mmmm")</f>
        <v>agosto</v>
      </c>
      <c r="P19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00" spans="1:16" x14ac:dyDescent="0.25">
      <c r="A200" t="s">
        <v>269</v>
      </c>
      <c r="B200" s="2">
        <v>44469</v>
      </c>
      <c r="C200" t="s">
        <v>15</v>
      </c>
      <c r="G200" t="s">
        <v>22</v>
      </c>
      <c r="H200" t="s">
        <v>17</v>
      </c>
      <c r="J200" t="s">
        <v>18</v>
      </c>
      <c r="K200" s="3">
        <v>11007</v>
      </c>
      <c r="L200" s="3">
        <v>13318.47</v>
      </c>
      <c r="M200" s="3">
        <f>Tabla1[[#This Row],[Total importe]]</f>
        <v>13318.47</v>
      </c>
      <c r="N200" s="3">
        <f t="shared" si="4"/>
        <v>0</v>
      </c>
      <c r="O200" s="3" t="str">
        <f>TEXT(Tabla1[[#This Row],[Fecha]],"mmmm")</f>
        <v>septiembre</v>
      </c>
      <c r="P20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01" spans="1:16" x14ac:dyDescent="0.25">
      <c r="A201" t="s">
        <v>270</v>
      </c>
      <c r="B201" s="2">
        <v>44469</v>
      </c>
      <c r="C201" t="s">
        <v>19</v>
      </c>
      <c r="G201" t="s">
        <v>20</v>
      </c>
      <c r="H201" t="s">
        <v>17</v>
      </c>
      <c r="J201" t="s">
        <v>18</v>
      </c>
      <c r="K201" s="3">
        <v>12866</v>
      </c>
      <c r="L201" s="3">
        <v>15567.859999999999</v>
      </c>
      <c r="M201" s="3">
        <f>Tabla1[[#This Row],[Total importe]]</f>
        <v>15567.859999999999</v>
      </c>
      <c r="N201" s="3">
        <f t="shared" si="4"/>
        <v>0</v>
      </c>
      <c r="O201" s="3" t="str">
        <f>TEXT(Tabla1[[#This Row],[Fecha]],"mmmm")</f>
        <v>septiembre</v>
      </c>
      <c r="P20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02" spans="1:16" x14ac:dyDescent="0.25">
      <c r="A202" t="s">
        <v>271</v>
      </c>
      <c r="B202" s="2">
        <v>44469</v>
      </c>
      <c r="C202" t="s">
        <v>21</v>
      </c>
      <c r="G202" t="s">
        <v>16</v>
      </c>
      <c r="H202" t="s">
        <v>17</v>
      </c>
      <c r="J202" t="s">
        <v>18</v>
      </c>
      <c r="K202" s="3">
        <v>9989</v>
      </c>
      <c r="L202" s="3">
        <v>12086.69</v>
      </c>
      <c r="M202" s="3">
        <v>9790.2188999999998</v>
      </c>
      <c r="N202" s="3">
        <f t="shared" si="4"/>
        <v>2296.4711000000007</v>
      </c>
      <c r="O202" s="3" t="str">
        <f>TEXT(Tabla1[[#This Row],[Fecha]],"mmmm")</f>
        <v>septiembre</v>
      </c>
      <c r="P20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03" spans="1:16" x14ac:dyDescent="0.25">
      <c r="A203" t="s">
        <v>272</v>
      </c>
      <c r="B203" s="2">
        <v>44469</v>
      </c>
      <c r="C203" t="s">
        <v>23</v>
      </c>
      <c r="G203" t="s">
        <v>22</v>
      </c>
      <c r="H203" t="s">
        <v>17</v>
      </c>
      <c r="J203" t="s">
        <v>18</v>
      </c>
      <c r="K203" s="3">
        <v>6471</v>
      </c>
      <c r="L203" s="3">
        <v>7829.91</v>
      </c>
      <c r="M203" s="3">
        <v>2348.973</v>
      </c>
      <c r="N203" s="3">
        <f t="shared" si="4"/>
        <v>5480.9369999999999</v>
      </c>
      <c r="O203" s="3" t="str">
        <f>TEXT(Tabla1[[#This Row],[Fecha]],"mmmm")</f>
        <v>septiembre</v>
      </c>
      <c r="P20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04" spans="1:16" x14ac:dyDescent="0.25">
      <c r="A204" t="s">
        <v>273</v>
      </c>
      <c r="B204" s="2">
        <v>44465</v>
      </c>
      <c r="C204" t="s">
        <v>24</v>
      </c>
      <c r="G204" t="s">
        <v>16</v>
      </c>
      <c r="H204" t="s">
        <v>17</v>
      </c>
      <c r="J204" t="s">
        <v>18</v>
      </c>
      <c r="K204" s="3">
        <v>6825</v>
      </c>
      <c r="L204" s="3">
        <v>8258.25</v>
      </c>
      <c r="M204" s="3">
        <v>2890.3874999999998</v>
      </c>
      <c r="N204" s="3">
        <f t="shared" si="4"/>
        <v>5367.8625000000002</v>
      </c>
      <c r="O204" s="3" t="str">
        <f>TEXT(Tabla1[[#This Row],[Fecha]],"mmmm")</f>
        <v>septiembre</v>
      </c>
      <c r="P20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05" spans="1:16" x14ac:dyDescent="0.25">
      <c r="A205" t="s">
        <v>274</v>
      </c>
      <c r="B205" s="2">
        <v>44464</v>
      </c>
      <c r="C205" t="s">
        <v>25</v>
      </c>
      <c r="G205" t="s">
        <v>22</v>
      </c>
      <c r="H205" t="s">
        <v>17</v>
      </c>
      <c r="J205" t="s">
        <v>18</v>
      </c>
      <c r="K205" s="3">
        <v>8804</v>
      </c>
      <c r="L205" s="3">
        <v>10652.84</v>
      </c>
      <c r="M205" s="3">
        <v>3408.9088000000002</v>
      </c>
      <c r="N205" s="3">
        <f t="shared" si="4"/>
        <v>7243.9312</v>
      </c>
      <c r="O205" s="3" t="str">
        <f>TEXT(Tabla1[[#This Row],[Fecha]],"mmmm")</f>
        <v>septiembre</v>
      </c>
      <c r="P20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06" spans="1:16" x14ac:dyDescent="0.25">
      <c r="A206" t="s">
        <v>275</v>
      </c>
      <c r="B206" s="2">
        <v>44464</v>
      </c>
      <c r="C206" t="s">
        <v>26</v>
      </c>
      <c r="G206" t="s">
        <v>22</v>
      </c>
      <c r="H206" t="s">
        <v>17</v>
      </c>
      <c r="J206" t="s">
        <v>18</v>
      </c>
      <c r="K206" s="3">
        <v>5166</v>
      </c>
      <c r="L206" s="3">
        <v>6250.86</v>
      </c>
      <c r="M206" s="3">
        <v>6188.3514000000005</v>
      </c>
      <c r="N206" s="3">
        <f t="shared" si="4"/>
        <v>62.508599999999205</v>
      </c>
      <c r="O206" s="3" t="str">
        <f>TEXT(Tabla1[[#This Row],[Fecha]],"mmmm")</f>
        <v>septiembre</v>
      </c>
      <c r="P206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07" spans="1:16" x14ac:dyDescent="0.25">
      <c r="A207" t="s">
        <v>276</v>
      </c>
      <c r="B207" s="2">
        <v>44464</v>
      </c>
      <c r="C207" t="s">
        <v>27</v>
      </c>
      <c r="G207" t="s">
        <v>22</v>
      </c>
      <c r="H207" t="s">
        <v>17</v>
      </c>
      <c r="J207" t="s">
        <v>18</v>
      </c>
      <c r="K207" s="3">
        <v>10456</v>
      </c>
      <c r="L207" s="3">
        <v>12651.76</v>
      </c>
      <c r="M207" s="3">
        <f>Tabla1[[#This Row],[Total importe]]</f>
        <v>12651.76</v>
      </c>
      <c r="N207" s="3">
        <f t="shared" si="4"/>
        <v>0</v>
      </c>
      <c r="O207" s="3" t="str">
        <f>TEXT(Tabla1[[#This Row],[Fecha]],"mmmm")</f>
        <v>septiembre</v>
      </c>
      <c r="P20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08" spans="1:16" x14ac:dyDescent="0.25">
      <c r="A208" t="s">
        <v>277</v>
      </c>
      <c r="B208" s="2">
        <v>44464</v>
      </c>
      <c r="C208" t="s">
        <v>28</v>
      </c>
      <c r="G208" t="s">
        <v>22</v>
      </c>
      <c r="H208" t="s">
        <v>17</v>
      </c>
      <c r="J208" t="s">
        <v>18</v>
      </c>
      <c r="K208" s="3">
        <v>11589</v>
      </c>
      <c r="L208" s="3">
        <v>14022.689999999999</v>
      </c>
      <c r="M208" s="3">
        <f>Tabla1[[#This Row],[Total importe]]</f>
        <v>14022.689999999999</v>
      </c>
      <c r="N208" s="3">
        <f t="shared" si="4"/>
        <v>0</v>
      </c>
      <c r="O208" s="3" t="str">
        <f>TEXT(Tabla1[[#This Row],[Fecha]],"mmmm")</f>
        <v>septiembre</v>
      </c>
      <c r="P20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09" spans="1:16" x14ac:dyDescent="0.25">
      <c r="A209" t="s">
        <v>278</v>
      </c>
      <c r="B209" s="2">
        <v>44463</v>
      </c>
      <c r="C209" t="s">
        <v>29</v>
      </c>
      <c r="G209" t="s">
        <v>22</v>
      </c>
      <c r="H209" t="s">
        <v>17</v>
      </c>
      <c r="J209" t="s">
        <v>18</v>
      </c>
      <c r="K209" s="3">
        <v>7481</v>
      </c>
      <c r="L209" s="3">
        <v>9052.01</v>
      </c>
      <c r="M209" s="3">
        <v>6607.9673000000003</v>
      </c>
      <c r="N209" s="3">
        <f t="shared" si="4"/>
        <v>2444.0427</v>
      </c>
      <c r="O209" s="3" t="str">
        <f>TEXT(Tabla1[[#This Row],[Fecha]],"mmmm")</f>
        <v>septiembre</v>
      </c>
      <c r="P20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10" spans="1:16" x14ac:dyDescent="0.25">
      <c r="A210" t="s">
        <v>279</v>
      </c>
      <c r="B210" s="2">
        <v>44463</v>
      </c>
      <c r="C210" t="s">
        <v>30</v>
      </c>
      <c r="G210" t="s">
        <v>16</v>
      </c>
      <c r="H210" t="s">
        <v>17</v>
      </c>
      <c r="J210" t="s">
        <v>18</v>
      </c>
      <c r="K210" s="3">
        <v>12497</v>
      </c>
      <c r="L210" s="3">
        <v>15121.369999999999</v>
      </c>
      <c r="M210" s="3">
        <v>9828.8904999999995</v>
      </c>
      <c r="N210" s="3">
        <f t="shared" si="4"/>
        <v>5292.4794999999995</v>
      </c>
      <c r="O210" s="3" t="str">
        <f>TEXT(Tabla1[[#This Row],[Fecha]],"mmmm")</f>
        <v>septiembre</v>
      </c>
      <c r="P21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11" spans="1:16" x14ac:dyDescent="0.25">
      <c r="A211" t="s">
        <v>280</v>
      </c>
      <c r="B211" s="2">
        <v>44463</v>
      </c>
      <c r="C211" t="s">
        <v>31</v>
      </c>
      <c r="G211" t="s">
        <v>20</v>
      </c>
      <c r="H211" t="s">
        <v>17</v>
      </c>
      <c r="J211" t="s">
        <v>18</v>
      </c>
      <c r="K211" s="3">
        <v>14595</v>
      </c>
      <c r="L211" s="3">
        <v>17659.95</v>
      </c>
      <c r="M211" s="3">
        <v>8653.3755000000001</v>
      </c>
      <c r="N211" s="3">
        <f t="shared" si="4"/>
        <v>9006.5745000000006</v>
      </c>
      <c r="O211" s="3" t="str">
        <f>TEXT(Tabla1[[#This Row],[Fecha]],"mmmm")</f>
        <v>septiembre</v>
      </c>
      <c r="P21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12" spans="1:16" x14ac:dyDescent="0.25">
      <c r="A212" t="s">
        <v>281</v>
      </c>
      <c r="B212" s="2">
        <v>44463</v>
      </c>
      <c r="C212" t="s">
        <v>32</v>
      </c>
      <c r="G212" t="s">
        <v>22</v>
      </c>
      <c r="H212" t="s">
        <v>17</v>
      </c>
      <c r="J212" t="s">
        <v>18</v>
      </c>
      <c r="K212" s="3">
        <v>1319</v>
      </c>
      <c r="L212" s="3">
        <v>1595.99</v>
      </c>
      <c r="M212" s="3">
        <v>734.15539999999999</v>
      </c>
      <c r="N212" s="3">
        <f t="shared" si="4"/>
        <v>861.83460000000002</v>
      </c>
      <c r="O212" s="3" t="str">
        <f>TEXT(Tabla1[[#This Row],[Fecha]],"mmmm")</f>
        <v>septiembre</v>
      </c>
      <c r="P212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13" spans="1:16" x14ac:dyDescent="0.25">
      <c r="A213" t="s">
        <v>282</v>
      </c>
      <c r="B213" s="2">
        <v>44463</v>
      </c>
      <c r="C213" t="s">
        <v>33</v>
      </c>
      <c r="G213" t="s">
        <v>22</v>
      </c>
      <c r="H213" t="s">
        <v>17</v>
      </c>
      <c r="J213" t="s">
        <v>18</v>
      </c>
      <c r="K213" s="3">
        <v>3935</v>
      </c>
      <c r="L213" s="3">
        <v>4761.3499999999995</v>
      </c>
      <c r="M213" s="3">
        <f>Tabla1[[#This Row],[Total importe]]</f>
        <v>4761.3499999999995</v>
      </c>
      <c r="N213" s="3">
        <f t="shared" si="4"/>
        <v>0</v>
      </c>
      <c r="O213" s="3" t="str">
        <f>TEXT(Tabla1[[#This Row],[Fecha]],"mmmm")</f>
        <v>septiembre</v>
      </c>
      <c r="P21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14" spans="1:16" x14ac:dyDescent="0.25">
      <c r="A214" t="s">
        <v>283</v>
      </c>
      <c r="B214" s="2">
        <v>44463</v>
      </c>
      <c r="C214" t="s">
        <v>34</v>
      </c>
      <c r="G214" t="s">
        <v>20</v>
      </c>
      <c r="H214" t="s">
        <v>17</v>
      </c>
      <c r="J214" t="s">
        <v>18</v>
      </c>
      <c r="K214" s="3">
        <v>13651</v>
      </c>
      <c r="L214" s="3">
        <v>16517.71</v>
      </c>
      <c r="M214" s="3">
        <f>Tabla1[[#This Row],[Total importe]]</f>
        <v>16517.71</v>
      </c>
      <c r="N214" s="3">
        <f t="shared" si="4"/>
        <v>0</v>
      </c>
      <c r="O214" s="3" t="str">
        <f>TEXT(Tabla1[[#This Row],[Fecha]],"mmmm")</f>
        <v>septiembre</v>
      </c>
      <c r="P21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15" spans="1:16" x14ac:dyDescent="0.25">
      <c r="A215" t="s">
        <v>284</v>
      </c>
      <c r="B215" s="2">
        <v>44463</v>
      </c>
      <c r="C215" t="s">
        <v>35</v>
      </c>
      <c r="G215" t="s">
        <v>16</v>
      </c>
      <c r="H215" t="s">
        <v>17</v>
      </c>
      <c r="J215" t="s">
        <v>18</v>
      </c>
      <c r="K215" s="3">
        <v>2190</v>
      </c>
      <c r="L215" s="3">
        <v>2649.9</v>
      </c>
      <c r="M215" s="3">
        <f>Tabla1[[#This Row],[Total importe]]</f>
        <v>2649.9</v>
      </c>
      <c r="N215" s="3">
        <f t="shared" si="4"/>
        <v>0</v>
      </c>
      <c r="O215" s="3" t="str">
        <f>TEXT(Tabla1[[#This Row],[Fecha]],"mmmm")</f>
        <v>septiembre</v>
      </c>
      <c r="P21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16" spans="1:16" x14ac:dyDescent="0.25">
      <c r="A216" t="s">
        <v>285</v>
      </c>
      <c r="B216" s="2">
        <v>44469</v>
      </c>
      <c r="C216" t="s">
        <v>36</v>
      </c>
      <c r="G216" t="s">
        <v>22</v>
      </c>
      <c r="H216" t="s">
        <v>17</v>
      </c>
      <c r="J216" t="s">
        <v>18</v>
      </c>
      <c r="K216" s="3">
        <v>6923</v>
      </c>
      <c r="L216" s="3">
        <v>8376.83</v>
      </c>
      <c r="M216" s="3">
        <f>Tabla1[[#This Row],[Total importe]]</f>
        <v>8376.83</v>
      </c>
      <c r="N216" s="3">
        <f t="shared" si="4"/>
        <v>0</v>
      </c>
      <c r="O216" s="3" t="str">
        <f>TEXT(Tabla1[[#This Row],[Fecha]],"mmmm")</f>
        <v>septiembre</v>
      </c>
      <c r="P21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17" spans="1:16" x14ac:dyDescent="0.25">
      <c r="A217" t="s">
        <v>286</v>
      </c>
      <c r="B217" s="2">
        <v>44465</v>
      </c>
      <c r="C217" t="s">
        <v>37</v>
      </c>
      <c r="G217" t="s">
        <v>16</v>
      </c>
      <c r="H217" t="s">
        <v>17</v>
      </c>
      <c r="J217" t="s">
        <v>18</v>
      </c>
      <c r="K217" s="3">
        <v>6866</v>
      </c>
      <c r="L217" s="3">
        <v>8307.86</v>
      </c>
      <c r="M217" s="3">
        <v>1910.8078000000003</v>
      </c>
      <c r="N217" s="3">
        <f t="shared" si="4"/>
        <v>6397.0522000000001</v>
      </c>
      <c r="O217" s="3" t="str">
        <f>TEXT(Tabla1[[#This Row],[Fecha]],"mmmm")</f>
        <v>septiembre</v>
      </c>
      <c r="P21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18" spans="1:16" x14ac:dyDescent="0.25">
      <c r="A218" t="s">
        <v>287</v>
      </c>
      <c r="B218" s="2">
        <v>44464</v>
      </c>
      <c r="C218" t="s">
        <v>38</v>
      </c>
      <c r="G218" t="s">
        <v>22</v>
      </c>
      <c r="H218" t="s">
        <v>17</v>
      </c>
      <c r="J218" t="s">
        <v>18</v>
      </c>
      <c r="K218" s="3">
        <v>8289</v>
      </c>
      <c r="L218" s="3">
        <v>10029.69</v>
      </c>
      <c r="M218" s="3">
        <v>2106.2349000000004</v>
      </c>
      <c r="N218" s="3">
        <f t="shared" si="4"/>
        <v>7923.4551000000001</v>
      </c>
      <c r="O218" s="3" t="str">
        <f>TEXT(Tabla1[[#This Row],[Fecha]],"mmmm")</f>
        <v>septiembre</v>
      </c>
      <c r="P21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19" spans="1:16" x14ac:dyDescent="0.25">
      <c r="A219" t="s">
        <v>288</v>
      </c>
      <c r="B219" s="2">
        <v>44464</v>
      </c>
      <c r="C219" t="s">
        <v>39</v>
      </c>
      <c r="G219" t="s">
        <v>22</v>
      </c>
      <c r="H219" t="s">
        <v>17</v>
      </c>
      <c r="J219" t="s">
        <v>18</v>
      </c>
      <c r="K219" s="3">
        <v>6978</v>
      </c>
      <c r="L219" s="3">
        <v>8443.3799999999992</v>
      </c>
      <c r="M219" s="3">
        <f>Tabla1[[#This Row],[Total importe]]</f>
        <v>8443.3799999999992</v>
      </c>
      <c r="N219" s="3">
        <f t="shared" si="4"/>
        <v>0</v>
      </c>
      <c r="O219" s="3" t="str">
        <f>TEXT(Tabla1[[#This Row],[Fecha]],"mmmm")</f>
        <v>septiembre</v>
      </c>
      <c r="P21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20" spans="1:16" x14ac:dyDescent="0.25">
      <c r="A220" t="s">
        <v>289</v>
      </c>
      <c r="B220" s="2">
        <v>44464</v>
      </c>
      <c r="C220" t="s">
        <v>40</v>
      </c>
      <c r="G220" t="s">
        <v>22</v>
      </c>
      <c r="H220" t="s">
        <v>17</v>
      </c>
      <c r="J220" t="s">
        <v>18</v>
      </c>
      <c r="K220" s="3">
        <v>6685</v>
      </c>
      <c r="L220" s="3">
        <v>8088.8499999999995</v>
      </c>
      <c r="M220" s="3">
        <f>Tabla1[[#This Row],[Total importe]]</f>
        <v>8088.8499999999995</v>
      </c>
      <c r="N220" s="3">
        <f t="shared" si="4"/>
        <v>0</v>
      </c>
      <c r="O220" s="3" t="str">
        <f>TEXT(Tabla1[[#This Row],[Fecha]],"mmmm")</f>
        <v>septiembre</v>
      </c>
      <c r="P22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21" spans="1:16" x14ac:dyDescent="0.25">
      <c r="A221" t="s">
        <v>290</v>
      </c>
      <c r="B221" s="2">
        <v>44464</v>
      </c>
      <c r="C221" t="s">
        <v>41</v>
      </c>
      <c r="G221" t="s">
        <v>22</v>
      </c>
      <c r="H221" t="s">
        <v>17</v>
      </c>
      <c r="J221" t="s">
        <v>18</v>
      </c>
      <c r="K221" s="3">
        <v>14335</v>
      </c>
      <c r="L221" s="3">
        <v>17345.349999999999</v>
      </c>
      <c r="M221" s="3">
        <v>16998.442999999999</v>
      </c>
      <c r="N221" s="3">
        <f t="shared" si="4"/>
        <v>346.90699999999924</v>
      </c>
      <c r="O221" s="3" t="str">
        <f>TEXT(Tabla1[[#This Row],[Fecha]],"mmmm")</f>
        <v>septiembre</v>
      </c>
      <c r="P221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22" spans="1:16" x14ac:dyDescent="0.25">
      <c r="A222" t="s">
        <v>291</v>
      </c>
      <c r="B222" s="2">
        <v>44463</v>
      </c>
      <c r="C222" t="s">
        <v>42</v>
      </c>
      <c r="G222" t="s">
        <v>22</v>
      </c>
      <c r="H222" t="s">
        <v>17</v>
      </c>
      <c r="J222" t="s">
        <v>18</v>
      </c>
      <c r="K222" s="3">
        <v>1953</v>
      </c>
      <c r="L222" s="3">
        <v>2363.13</v>
      </c>
      <c r="M222" s="3">
        <v>1181.5650000000001</v>
      </c>
      <c r="N222" s="3">
        <f t="shared" si="4"/>
        <v>1181.5650000000001</v>
      </c>
      <c r="O222" s="3" t="str">
        <f>TEXT(Tabla1[[#This Row],[Fecha]],"mmmm")</f>
        <v>septiembre</v>
      </c>
      <c r="P22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23" spans="1:16" x14ac:dyDescent="0.25">
      <c r="A223" t="s">
        <v>292</v>
      </c>
      <c r="B223" s="2">
        <v>44469</v>
      </c>
      <c r="C223" t="s">
        <v>43</v>
      </c>
      <c r="G223" t="s">
        <v>16</v>
      </c>
      <c r="H223" t="s">
        <v>17</v>
      </c>
      <c r="J223" t="s">
        <v>18</v>
      </c>
      <c r="K223" s="3">
        <v>12277</v>
      </c>
      <c r="L223" s="3">
        <v>14855.17</v>
      </c>
      <c r="M223" s="3">
        <v>6387.7231000000002</v>
      </c>
      <c r="N223" s="3">
        <f t="shared" si="4"/>
        <v>8467.446899999999</v>
      </c>
      <c r="O223" s="3" t="str">
        <f>TEXT(Tabla1[[#This Row],[Fecha]],"mmmm")</f>
        <v>septiembre</v>
      </c>
      <c r="P22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24" spans="1:16" x14ac:dyDescent="0.25">
      <c r="A224" t="s">
        <v>293</v>
      </c>
      <c r="B224" s="2">
        <v>44469</v>
      </c>
      <c r="C224" t="s">
        <v>44</v>
      </c>
      <c r="G224" t="s">
        <v>20</v>
      </c>
      <c r="H224" t="s">
        <v>17</v>
      </c>
      <c r="J224" t="s">
        <v>18</v>
      </c>
      <c r="K224" s="3">
        <v>2202</v>
      </c>
      <c r="L224" s="3">
        <v>2664.42</v>
      </c>
      <c r="M224" s="3">
        <v>1278.9216000000001</v>
      </c>
      <c r="N224" s="3">
        <f t="shared" si="4"/>
        <v>1385.4983999999999</v>
      </c>
      <c r="O224" s="3" t="str">
        <f>TEXT(Tabla1[[#This Row],[Fecha]],"mmmm")</f>
        <v>septiembre</v>
      </c>
      <c r="P22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25" spans="1:16" x14ac:dyDescent="0.25">
      <c r="A225" t="s">
        <v>294</v>
      </c>
      <c r="B225" s="2">
        <v>44469</v>
      </c>
      <c r="C225" t="s">
        <v>45</v>
      </c>
      <c r="G225" t="s">
        <v>22</v>
      </c>
      <c r="H225" t="s">
        <v>17</v>
      </c>
      <c r="J225" t="s">
        <v>18</v>
      </c>
      <c r="K225" s="3">
        <v>1158</v>
      </c>
      <c r="L225" s="3">
        <v>1401.18</v>
      </c>
      <c r="M225" s="3">
        <f>Tabla1[[#This Row],[Total importe]]</f>
        <v>1401.18</v>
      </c>
      <c r="N225" s="3">
        <f t="shared" si="4"/>
        <v>0</v>
      </c>
      <c r="O225" s="3" t="str">
        <f>TEXT(Tabla1[[#This Row],[Fecha]],"mmmm")</f>
        <v>septiembre</v>
      </c>
      <c r="P22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26" spans="1:16" x14ac:dyDescent="0.25">
      <c r="A226" t="s">
        <v>295</v>
      </c>
      <c r="B226" s="2">
        <v>44469</v>
      </c>
      <c r="C226" t="s">
        <v>46</v>
      </c>
      <c r="G226" t="s">
        <v>22</v>
      </c>
      <c r="H226" t="s">
        <v>17</v>
      </c>
      <c r="J226" t="s">
        <v>18</v>
      </c>
      <c r="K226" s="3">
        <v>12470</v>
      </c>
      <c r="L226" s="3">
        <v>15088.699999999999</v>
      </c>
      <c r="M226" s="3">
        <v>14334.264999999999</v>
      </c>
      <c r="N226" s="3">
        <f t="shared" si="4"/>
        <v>754.43499999999949</v>
      </c>
      <c r="O226" s="3" t="str">
        <f>TEXT(Tabla1[[#This Row],[Fecha]],"mmmm")</f>
        <v>septiembre</v>
      </c>
      <c r="P226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27" spans="1:16" x14ac:dyDescent="0.25">
      <c r="A227" t="s">
        <v>296</v>
      </c>
      <c r="B227" s="2">
        <v>44469</v>
      </c>
      <c r="C227" t="s">
        <v>47</v>
      </c>
      <c r="G227" t="s">
        <v>20</v>
      </c>
      <c r="H227" t="s">
        <v>17</v>
      </c>
      <c r="J227" t="s">
        <v>18</v>
      </c>
      <c r="K227" s="3">
        <v>717</v>
      </c>
      <c r="L227" s="3">
        <v>867.56999999999994</v>
      </c>
      <c r="M227" s="3">
        <v>798.16439999999989</v>
      </c>
      <c r="N227" s="3">
        <f t="shared" si="4"/>
        <v>69.405600000000049</v>
      </c>
      <c r="O227" s="3" t="str">
        <f>TEXT(Tabla1[[#This Row],[Fecha]],"mmmm")</f>
        <v>septiembre</v>
      </c>
      <c r="P227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28" spans="1:16" x14ac:dyDescent="0.25">
      <c r="A228" t="s">
        <v>297</v>
      </c>
      <c r="B228" s="2">
        <v>44469</v>
      </c>
      <c r="C228" t="s">
        <v>48</v>
      </c>
      <c r="G228" t="s">
        <v>16</v>
      </c>
      <c r="H228" t="s">
        <v>17</v>
      </c>
      <c r="J228" t="s">
        <v>18</v>
      </c>
      <c r="K228" s="3">
        <v>12509</v>
      </c>
      <c r="L228" s="3">
        <v>15135.89</v>
      </c>
      <c r="M228" s="3">
        <v>605.43560000000002</v>
      </c>
      <c r="N228" s="3">
        <f t="shared" si="4"/>
        <v>14530.454399999999</v>
      </c>
      <c r="O228" s="3" t="str">
        <f>TEXT(Tabla1[[#This Row],[Fecha]],"mmmm")</f>
        <v>septiembre</v>
      </c>
      <c r="P22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29" spans="1:16" x14ac:dyDescent="0.25">
      <c r="A229" t="s">
        <v>298</v>
      </c>
      <c r="B229" s="2">
        <v>44469</v>
      </c>
      <c r="C229" t="s">
        <v>49</v>
      </c>
      <c r="G229" t="s">
        <v>22</v>
      </c>
      <c r="H229" t="s">
        <v>17</v>
      </c>
      <c r="J229" t="s">
        <v>18</v>
      </c>
      <c r="K229" s="3">
        <v>4205</v>
      </c>
      <c r="L229" s="3">
        <v>5088.05</v>
      </c>
      <c r="M229" s="3">
        <v>101.76100000000001</v>
      </c>
      <c r="N229" s="3">
        <f t="shared" si="4"/>
        <v>4986.2889999999998</v>
      </c>
      <c r="O229" s="3" t="str">
        <f>TEXT(Tabla1[[#This Row],[Fecha]],"mmmm")</f>
        <v>septiembre</v>
      </c>
      <c r="P22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30" spans="1:16" x14ac:dyDescent="0.25">
      <c r="A230" t="s">
        <v>299</v>
      </c>
      <c r="B230" s="2">
        <v>44495</v>
      </c>
      <c r="C230" t="s">
        <v>15</v>
      </c>
      <c r="G230" t="s">
        <v>16</v>
      </c>
      <c r="H230" t="s">
        <v>17</v>
      </c>
      <c r="J230" t="s">
        <v>18</v>
      </c>
      <c r="K230" s="3">
        <v>10049</v>
      </c>
      <c r="L230" s="3">
        <v>12159.289999999999</v>
      </c>
      <c r="M230" s="3">
        <v>6322.8307999999997</v>
      </c>
      <c r="N230" s="3">
        <f t="shared" si="4"/>
        <v>5836.4591999999993</v>
      </c>
      <c r="O230" s="3" t="str">
        <f>TEXT(Tabla1[[#This Row],[Fecha]],"mmmm")</f>
        <v>octubre</v>
      </c>
      <c r="P23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31" spans="1:16" x14ac:dyDescent="0.25">
      <c r="A231" t="s">
        <v>300</v>
      </c>
      <c r="B231" s="2">
        <v>44494</v>
      </c>
      <c r="C231" t="s">
        <v>19</v>
      </c>
      <c r="G231" t="s">
        <v>22</v>
      </c>
      <c r="H231" t="s">
        <v>17</v>
      </c>
      <c r="J231" t="s">
        <v>18</v>
      </c>
      <c r="K231" s="3">
        <v>9906</v>
      </c>
      <c r="L231" s="3">
        <v>11986.26</v>
      </c>
      <c r="M231" s="3">
        <v>11626.672199999999</v>
      </c>
      <c r="N231" s="3">
        <f t="shared" si="4"/>
        <v>359.58780000000115</v>
      </c>
      <c r="O231" s="3" t="str">
        <f>TEXT(Tabla1[[#This Row],[Fecha]],"mmmm")</f>
        <v>octubre</v>
      </c>
      <c r="P231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32" spans="1:16" x14ac:dyDescent="0.25">
      <c r="A232" t="s">
        <v>301</v>
      </c>
      <c r="B232" s="2">
        <v>44494</v>
      </c>
      <c r="C232" t="s">
        <v>21</v>
      </c>
      <c r="G232" t="s">
        <v>22</v>
      </c>
      <c r="H232" t="s">
        <v>17</v>
      </c>
      <c r="J232" t="s">
        <v>18</v>
      </c>
      <c r="K232" s="3">
        <v>2666</v>
      </c>
      <c r="L232" s="3">
        <v>3225.86</v>
      </c>
      <c r="M232" s="3">
        <f>Tabla1[[#This Row],[Total importe]]</f>
        <v>3225.86</v>
      </c>
      <c r="N232" s="3">
        <f t="shared" si="4"/>
        <v>0</v>
      </c>
      <c r="O232" s="3" t="str">
        <f>TEXT(Tabla1[[#This Row],[Fecha]],"mmmm")</f>
        <v>octubre</v>
      </c>
      <c r="P232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33" spans="1:16" x14ac:dyDescent="0.25">
      <c r="A233" t="s">
        <v>302</v>
      </c>
      <c r="B233" s="2">
        <v>44494</v>
      </c>
      <c r="C233" t="s">
        <v>23</v>
      </c>
      <c r="G233" t="s">
        <v>22</v>
      </c>
      <c r="H233" t="s">
        <v>17</v>
      </c>
      <c r="J233" t="s">
        <v>18</v>
      </c>
      <c r="K233" s="3">
        <v>12120</v>
      </c>
      <c r="L233" s="3">
        <v>14665.199999999999</v>
      </c>
      <c r="M233" s="3">
        <f>Tabla1[[#This Row],[Total importe]]</f>
        <v>14665.199999999999</v>
      </c>
      <c r="N233" s="3">
        <f t="shared" si="4"/>
        <v>0</v>
      </c>
      <c r="O233" s="3" t="str">
        <f>TEXT(Tabla1[[#This Row],[Fecha]],"mmmm")</f>
        <v>octubre</v>
      </c>
      <c r="P23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34" spans="1:16" x14ac:dyDescent="0.25">
      <c r="A234" t="s">
        <v>303</v>
      </c>
      <c r="B234" s="2">
        <v>44494</v>
      </c>
      <c r="C234" t="s">
        <v>24</v>
      </c>
      <c r="G234" t="s">
        <v>22</v>
      </c>
      <c r="H234" t="s">
        <v>17</v>
      </c>
      <c r="J234" t="s">
        <v>18</v>
      </c>
      <c r="K234" s="3">
        <v>12573</v>
      </c>
      <c r="L234" s="3">
        <v>15213.33</v>
      </c>
      <c r="M234" s="3">
        <f>Tabla1[[#This Row],[Total importe]]</f>
        <v>15213.33</v>
      </c>
      <c r="N234" s="3">
        <f t="shared" si="4"/>
        <v>0</v>
      </c>
      <c r="O234" s="3" t="str">
        <f>TEXT(Tabla1[[#This Row],[Fecha]],"mmmm")</f>
        <v>octubre</v>
      </c>
      <c r="P23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35" spans="1:16" x14ac:dyDescent="0.25">
      <c r="A235" t="s">
        <v>304</v>
      </c>
      <c r="B235" s="2">
        <v>44493</v>
      </c>
      <c r="C235" t="s">
        <v>25</v>
      </c>
      <c r="G235" t="s">
        <v>22</v>
      </c>
      <c r="H235" t="s">
        <v>17</v>
      </c>
      <c r="J235" t="s">
        <v>18</v>
      </c>
      <c r="K235" s="3">
        <v>840</v>
      </c>
      <c r="L235" s="3">
        <v>1016.4</v>
      </c>
      <c r="M235" s="3">
        <v>955.41599999999994</v>
      </c>
      <c r="N235" s="3">
        <f t="shared" si="4"/>
        <v>60.984000000000037</v>
      </c>
      <c r="O235" s="3" t="str">
        <f>TEXT(Tabla1[[#This Row],[Fecha]],"mmmm")</f>
        <v>octubre</v>
      </c>
      <c r="P235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36" spans="1:16" x14ac:dyDescent="0.25">
      <c r="A236" t="s">
        <v>305</v>
      </c>
      <c r="B236" s="2">
        <v>44500</v>
      </c>
      <c r="C236" t="s">
        <v>26</v>
      </c>
      <c r="G236" t="s">
        <v>16</v>
      </c>
      <c r="H236" t="s">
        <v>17</v>
      </c>
      <c r="J236" t="s">
        <v>18</v>
      </c>
      <c r="K236" s="3">
        <v>2681</v>
      </c>
      <c r="L236" s="3">
        <v>3244.0099999999998</v>
      </c>
      <c r="M236" s="3">
        <v>616.36189999999999</v>
      </c>
      <c r="N236" s="3">
        <f t="shared" si="4"/>
        <v>2627.6480999999999</v>
      </c>
      <c r="O236" s="3" t="str">
        <f>TEXT(Tabla1[[#This Row],[Fecha]],"mmmm")</f>
        <v>octubre</v>
      </c>
      <c r="P23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37" spans="1:16" x14ac:dyDescent="0.25">
      <c r="A237" t="s">
        <v>306</v>
      </c>
      <c r="B237" s="2">
        <v>44500</v>
      </c>
      <c r="C237" t="s">
        <v>27</v>
      </c>
      <c r="G237" t="s">
        <v>20</v>
      </c>
      <c r="H237" t="s">
        <v>17</v>
      </c>
      <c r="J237" t="s">
        <v>18</v>
      </c>
      <c r="K237" s="3">
        <v>13529</v>
      </c>
      <c r="L237" s="3">
        <v>16370.09</v>
      </c>
      <c r="M237" s="3">
        <v>9985.7548999999999</v>
      </c>
      <c r="N237" s="3">
        <f t="shared" si="4"/>
        <v>6384.3351000000002</v>
      </c>
      <c r="O237" s="3" t="str">
        <f>TEXT(Tabla1[[#This Row],[Fecha]],"mmmm")</f>
        <v>octubre</v>
      </c>
      <c r="P23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38" spans="1:16" x14ac:dyDescent="0.25">
      <c r="A238" t="s">
        <v>307</v>
      </c>
      <c r="B238" s="2">
        <v>44500</v>
      </c>
      <c r="C238" t="s">
        <v>28</v>
      </c>
      <c r="G238" t="s">
        <v>22</v>
      </c>
      <c r="H238" t="s">
        <v>17</v>
      </c>
      <c r="J238" t="s">
        <v>18</v>
      </c>
      <c r="K238" s="3">
        <v>14454</v>
      </c>
      <c r="L238" s="3">
        <v>17489.34</v>
      </c>
      <c r="M238" s="3">
        <f>Tabla1[[#This Row],[Total importe]]</f>
        <v>17489.34</v>
      </c>
      <c r="N238" s="3">
        <f t="shared" si="4"/>
        <v>0</v>
      </c>
      <c r="O238" s="3" t="str">
        <f>TEXT(Tabla1[[#This Row],[Fecha]],"mmmm")</f>
        <v>octubre</v>
      </c>
      <c r="P23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39" spans="1:16" x14ac:dyDescent="0.25">
      <c r="A239" t="s">
        <v>308</v>
      </c>
      <c r="B239" s="2">
        <v>44500</v>
      </c>
      <c r="C239" t="s">
        <v>29</v>
      </c>
      <c r="G239" t="s">
        <v>22</v>
      </c>
      <c r="H239" t="s">
        <v>17</v>
      </c>
      <c r="J239" t="s">
        <v>18</v>
      </c>
      <c r="K239" s="3">
        <v>11079</v>
      </c>
      <c r="L239" s="3">
        <v>13405.59</v>
      </c>
      <c r="M239" s="3">
        <v>2010.8385000000001</v>
      </c>
      <c r="N239" s="3">
        <f t="shared" si="4"/>
        <v>11394.7515</v>
      </c>
      <c r="O239" s="3" t="str">
        <f>TEXT(Tabla1[[#This Row],[Fecha]],"mmmm")</f>
        <v>octubre</v>
      </c>
      <c r="P23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0" spans="1:16" x14ac:dyDescent="0.25">
      <c r="A240" t="s">
        <v>309</v>
      </c>
      <c r="B240" s="2">
        <v>44500</v>
      </c>
      <c r="C240" t="s">
        <v>30</v>
      </c>
      <c r="G240" t="s">
        <v>20</v>
      </c>
      <c r="H240" t="s">
        <v>17</v>
      </c>
      <c r="J240" t="s">
        <v>18</v>
      </c>
      <c r="K240" s="3">
        <v>12334</v>
      </c>
      <c r="L240" s="3">
        <v>14924.14</v>
      </c>
      <c r="M240" s="3">
        <v>8059.0355999999992</v>
      </c>
      <c r="N240" s="3">
        <f t="shared" si="4"/>
        <v>6865.1044000000002</v>
      </c>
      <c r="O240" s="3" t="str">
        <f>TEXT(Tabla1[[#This Row],[Fecha]],"mmmm")</f>
        <v>octubre</v>
      </c>
      <c r="P24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1" spans="1:16" x14ac:dyDescent="0.25">
      <c r="A241" t="s">
        <v>310</v>
      </c>
      <c r="B241" s="2">
        <v>44500</v>
      </c>
      <c r="C241" t="s">
        <v>31</v>
      </c>
      <c r="G241" t="s">
        <v>16</v>
      </c>
      <c r="H241" t="s">
        <v>17</v>
      </c>
      <c r="J241" t="s">
        <v>18</v>
      </c>
      <c r="K241" s="3">
        <v>2214</v>
      </c>
      <c r="L241" s="3">
        <v>2678.94</v>
      </c>
      <c r="M241" s="3">
        <v>187.5258</v>
      </c>
      <c r="N241" s="3">
        <f t="shared" si="4"/>
        <v>2491.4142000000002</v>
      </c>
      <c r="O241" s="3" t="str">
        <f>TEXT(Tabla1[[#This Row],[Fecha]],"mmmm")</f>
        <v>octubre</v>
      </c>
      <c r="P24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2" spans="1:16" x14ac:dyDescent="0.25">
      <c r="A242" t="s">
        <v>311</v>
      </c>
      <c r="B242" s="2">
        <v>44499</v>
      </c>
      <c r="C242" t="s">
        <v>32</v>
      </c>
      <c r="G242" t="s">
        <v>22</v>
      </c>
      <c r="H242" t="s">
        <v>17</v>
      </c>
      <c r="J242" t="s">
        <v>18</v>
      </c>
      <c r="K242" s="3">
        <v>11156</v>
      </c>
      <c r="L242" s="3">
        <v>13498.76</v>
      </c>
      <c r="M242" s="3">
        <f>Tabla1[[#This Row],[Total importe]]</f>
        <v>13498.76</v>
      </c>
      <c r="N242" s="3">
        <f t="shared" si="4"/>
        <v>0</v>
      </c>
      <c r="O242" s="3" t="str">
        <f>TEXT(Tabla1[[#This Row],[Fecha]],"mmmm")</f>
        <v>octubre</v>
      </c>
      <c r="P242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43" spans="1:16" x14ac:dyDescent="0.25">
      <c r="A243" t="s">
        <v>312</v>
      </c>
      <c r="B243" s="2">
        <v>44495</v>
      </c>
      <c r="C243" t="s">
        <v>33</v>
      </c>
      <c r="G243" t="s">
        <v>16</v>
      </c>
      <c r="H243" t="s">
        <v>17</v>
      </c>
      <c r="J243" t="s">
        <v>18</v>
      </c>
      <c r="K243" s="3">
        <v>3295</v>
      </c>
      <c r="L243" s="3">
        <v>3986.95</v>
      </c>
      <c r="M243" s="3">
        <f>Tabla1[[#This Row],[Total importe]]</f>
        <v>3986.95</v>
      </c>
      <c r="N243" s="3">
        <f t="shared" si="4"/>
        <v>0</v>
      </c>
      <c r="O243" s="3" t="str">
        <f>TEXT(Tabla1[[#This Row],[Fecha]],"mmmm")</f>
        <v>octubre</v>
      </c>
      <c r="P243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44" spans="1:16" x14ac:dyDescent="0.25">
      <c r="A244" t="s">
        <v>313</v>
      </c>
      <c r="B244" s="2">
        <v>44494</v>
      </c>
      <c r="C244" t="s">
        <v>34</v>
      </c>
      <c r="G244" t="s">
        <v>22</v>
      </c>
      <c r="H244" t="s">
        <v>17</v>
      </c>
      <c r="J244" t="s">
        <v>18</v>
      </c>
      <c r="K244" s="3">
        <v>13568</v>
      </c>
      <c r="L244" s="3">
        <v>16417.28</v>
      </c>
      <c r="M244" s="3">
        <f>Tabla1[[#This Row],[Total importe]]</f>
        <v>16417.28</v>
      </c>
      <c r="N244" s="3">
        <f t="shared" si="4"/>
        <v>0</v>
      </c>
      <c r="O244" s="3" t="str">
        <f>TEXT(Tabla1[[#This Row],[Fecha]],"mmmm")</f>
        <v>octubre</v>
      </c>
      <c r="P24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45" spans="1:16" x14ac:dyDescent="0.25">
      <c r="A245" t="s">
        <v>314</v>
      </c>
      <c r="B245" s="2">
        <v>44494</v>
      </c>
      <c r="C245" t="s">
        <v>35</v>
      </c>
      <c r="G245" t="s">
        <v>22</v>
      </c>
      <c r="H245" t="s">
        <v>17</v>
      </c>
      <c r="J245" t="s">
        <v>18</v>
      </c>
      <c r="K245" s="3">
        <v>5481</v>
      </c>
      <c r="L245" s="3">
        <v>6632.01</v>
      </c>
      <c r="M245" s="3">
        <f>Tabla1[[#This Row],[Total importe]]</f>
        <v>6632.01</v>
      </c>
      <c r="N245" s="3">
        <f t="shared" si="4"/>
        <v>0</v>
      </c>
      <c r="O245" s="3" t="str">
        <f>TEXT(Tabla1[[#This Row],[Fecha]],"mmmm")</f>
        <v>octubre</v>
      </c>
      <c r="P24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46" spans="1:16" x14ac:dyDescent="0.25">
      <c r="A246" t="s">
        <v>315</v>
      </c>
      <c r="B246" s="2">
        <v>44494</v>
      </c>
      <c r="C246" t="s">
        <v>36</v>
      </c>
      <c r="G246" t="s">
        <v>22</v>
      </c>
      <c r="H246" t="s">
        <v>17</v>
      </c>
      <c r="J246" t="s">
        <v>18</v>
      </c>
      <c r="K246" s="3">
        <v>9195</v>
      </c>
      <c r="L246" s="3">
        <v>11125.949999999999</v>
      </c>
      <c r="M246" s="3">
        <v>6230.5319999999992</v>
      </c>
      <c r="N246" s="3">
        <f t="shared" si="4"/>
        <v>4895.4179999999997</v>
      </c>
      <c r="O246" s="3" t="str">
        <f>TEXT(Tabla1[[#This Row],[Fecha]],"mmmm")</f>
        <v>octubre</v>
      </c>
      <c r="P24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7" spans="1:16" x14ac:dyDescent="0.25">
      <c r="A247" t="s">
        <v>316</v>
      </c>
      <c r="B247" s="2">
        <v>44494</v>
      </c>
      <c r="C247" t="s">
        <v>37</v>
      </c>
      <c r="G247" t="s">
        <v>22</v>
      </c>
      <c r="H247" t="s">
        <v>17</v>
      </c>
      <c r="J247" t="s">
        <v>18</v>
      </c>
      <c r="K247" s="3">
        <v>13659</v>
      </c>
      <c r="L247" s="3">
        <v>16527.39</v>
      </c>
      <c r="M247" s="3">
        <v>4462.3953000000001</v>
      </c>
      <c r="N247" s="3">
        <f t="shared" si="4"/>
        <v>12064.994699999999</v>
      </c>
      <c r="O247" s="3" t="str">
        <f>TEXT(Tabla1[[#This Row],[Fecha]],"mmmm")</f>
        <v>octubre</v>
      </c>
      <c r="P24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8" spans="1:16" x14ac:dyDescent="0.25">
      <c r="A248" t="s">
        <v>317</v>
      </c>
      <c r="B248" s="2">
        <v>44493</v>
      </c>
      <c r="C248" t="s">
        <v>38</v>
      </c>
      <c r="G248" t="s">
        <v>22</v>
      </c>
      <c r="H248" t="s">
        <v>17</v>
      </c>
      <c r="J248" t="s">
        <v>18</v>
      </c>
      <c r="K248" s="3">
        <v>9701</v>
      </c>
      <c r="L248" s="3">
        <v>11738.21</v>
      </c>
      <c r="M248" s="3">
        <v>2112.8777999999998</v>
      </c>
      <c r="N248" s="3">
        <f t="shared" si="4"/>
        <v>9625.3321999999989</v>
      </c>
      <c r="O248" s="3" t="str">
        <f>TEXT(Tabla1[[#This Row],[Fecha]],"mmmm")</f>
        <v>octubre</v>
      </c>
      <c r="P248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49" spans="1:16" x14ac:dyDescent="0.25">
      <c r="A249" t="s">
        <v>318</v>
      </c>
      <c r="B249" s="2">
        <v>44499</v>
      </c>
      <c r="C249" t="s">
        <v>39</v>
      </c>
      <c r="G249" t="s">
        <v>16</v>
      </c>
      <c r="H249" t="s">
        <v>17</v>
      </c>
      <c r="J249" t="s">
        <v>18</v>
      </c>
      <c r="K249" s="3">
        <v>13561</v>
      </c>
      <c r="L249" s="3">
        <v>16408.810000000001</v>
      </c>
      <c r="M249" s="3">
        <v>9681.197900000001</v>
      </c>
      <c r="N249" s="3">
        <f t="shared" si="4"/>
        <v>6727.6121000000003</v>
      </c>
      <c r="O249" s="3" t="str">
        <f>TEXT(Tabla1[[#This Row],[Fecha]],"mmmm")</f>
        <v>octubre</v>
      </c>
      <c r="P24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50" spans="1:16" x14ac:dyDescent="0.25">
      <c r="A250" t="s">
        <v>319</v>
      </c>
      <c r="B250" s="2">
        <v>44499</v>
      </c>
      <c r="C250" t="s">
        <v>40</v>
      </c>
      <c r="G250" t="s">
        <v>20</v>
      </c>
      <c r="H250" t="s">
        <v>17</v>
      </c>
      <c r="J250" t="s">
        <v>18</v>
      </c>
      <c r="K250" s="3">
        <v>8048</v>
      </c>
      <c r="L250" s="3">
        <v>9738.08</v>
      </c>
      <c r="M250" s="3">
        <v>8374.7487999999994</v>
      </c>
      <c r="N250" s="3">
        <f t="shared" si="4"/>
        <v>1363.3312000000005</v>
      </c>
      <c r="O250" s="3" t="str">
        <f>TEXT(Tabla1[[#This Row],[Fecha]],"mmmm")</f>
        <v>octubre</v>
      </c>
      <c r="P25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51" spans="1:16" x14ac:dyDescent="0.25">
      <c r="A251" t="s">
        <v>320</v>
      </c>
      <c r="B251" s="2">
        <v>44499</v>
      </c>
      <c r="C251" t="s">
        <v>41</v>
      </c>
      <c r="G251" t="s">
        <v>22</v>
      </c>
      <c r="H251" t="s">
        <v>17</v>
      </c>
      <c r="J251" t="s">
        <v>18</v>
      </c>
      <c r="K251" s="3">
        <v>6405</v>
      </c>
      <c r="L251" s="3">
        <v>7750.05</v>
      </c>
      <c r="M251" s="3">
        <f>Tabla1[[#This Row],[Total importe]]</f>
        <v>7750.05</v>
      </c>
      <c r="N251" s="3">
        <f t="shared" si="4"/>
        <v>0</v>
      </c>
      <c r="O251" s="3" t="str">
        <f>TEXT(Tabla1[[#This Row],[Fecha]],"mmmm")</f>
        <v>octubre</v>
      </c>
      <c r="P25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52" spans="1:16" x14ac:dyDescent="0.25">
      <c r="A252" t="s">
        <v>321</v>
      </c>
      <c r="B252" s="2">
        <v>44530</v>
      </c>
      <c r="C252" t="s">
        <v>15</v>
      </c>
      <c r="G252" t="s">
        <v>22</v>
      </c>
      <c r="H252" t="s">
        <v>17</v>
      </c>
      <c r="J252" t="s">
        <v>18</v>
      </c>
      <c r="K252" s="3">
        <v>11527</v>
      </c>
      <c r="L252" s="3">
        <v>13947.67</v>
      </c>
      <c r="M252" s="3">
        <v>13529.2399</v>
      </c>
      <c r="N252" s="3">
        <f t="shared" si="4"/>
        <v>418.43009999999958</v>
      </c>
      <c r="O252" s="3" t="str">
        <f>TEXT(Tabla1[[#This Row],[Fecha]],"mmmm")</f>
        <v>noviembre</v>
      </c>
      <c r="P252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53" spans="1:16" x14ac:dyDescent="0.25">
      <c r="A253" t="s">
        <v>322</v>
      </c>
      <c r="B253" s="2">
        <v>44530</v>
      </c>
      <c r="C253" t="s">
        <v>19</v>
      </c>
      <c r="G253" t="s">
        <v>20</v>
      </c>
      <c r="H253" t="s">
        <v>17</v>
      </c>
      <c r="J253" t="s">
        <v>18</v>
      </c>
      <c r="K253" s="3">
        <v>6441</v>
      </c>
      <c r="L253" s="3">
        <v>7793.61</v>
      </c>
      <c r="M253" s="3">
        <v>1091.1053999999999</v>
      </c>
      <c r="N253" s="3">
        <f t="shared" si="4"/>
        <v>6702.5046000000002</v>
      </c>
      <c r="O253" s="3" t="str">
        <f>TEXT(Tabla1[[#This Row],[Fecha]],"mmmm")</f>
        <v>noviembre</v>
      </c>
      <c r="P25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54" spans="1:16" x14ac:dyDescent="0.25">
      <c r="A254" t="s">
        <v>323</v>
      </c>
      <c r="B254" s="2">
        <v>44530</v>
      </c>
      <c r="C254" t="s">
        <v>21</v>
      </c>
      <c r="G254" t="s">
        <v>16</v>
      </c>
      <c r="H254" t="s">
        <v>17</v>
      </c>
      <c r="J254" t="s">
        <v>18</v>
      </c>
      <c r="K254" s="3">
        <v>7754</v>
      </c>
      <c r="L254" s="3">
        <v>9382.34</v>
      </c>
      <c r="M254" s="3">
        <f>Tabla1[[#This Row],[Total importe]]</f>
        <v>9382.34</v>
      </c>
      <c r="N254" s="3">
        <f t="shared" si="4"/>
        <v>0</v>
      </c>
      <c r="O254" s="3" t="str">
        <f>TEXT(Tabla1[[#This Row],[Fecha]],"mmmm")</f>
        <v>noviembre</v>
      </c>
      <c r="P25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55" spans="1:16" x14ac:dyDescent="0.25">
      <c r="A255" t="s">
        <v>324</v>
      </c>
      <c r="B255" s="2">
        <v>44530</v>
      </c>
      <c r="C255" t="s">
        <v>23</v>
      </c>
      <c r="G255" t="s">
        <v>22</v>
      </c>
      <c r="H255" t="s">
        <v>17</v>
      </c>
      <c r="J255" t="s">
        <v>18</v>
      </c>
      <c r="K255" s="3">
        <v>14781</v>
      </c>
      <c r="L255" s="3">
        <v>17885.009999999998</v>
      </c>
      <c r="M255" s="3">
        <v>894.25049999999987</v>
      </c>
      <c r="N255" s="3">
        <f t="shared" si="4"/>
        <v>16990.7595</v>
      </c>
      <c r="O255" s="3" t="str">
        <f>TEXT(Tabla1[[#This Row],[Fecha]],"mmmm")</f>
        <v>noviembre</v>
      </c>
      <c r="P255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56" spans="1:16" x14ac:dyDescent="0.25">
      <c r="A256" t="s">
        <v>325</v>
      </c>
      <c r="B256" s="2">
        <v>44526</v>
      </c>
      <c r="C256" t="s">
        <v>24</v>
      </c>
      <c r="G256" t="s">
        <v>16</v>
      </c>
      <c r="H256" t="s">
        <v>17</v>
      </c>
      <c r="J256" t="s">
        <v>18</v>
      </c>
      <c r="K256" s="3">
        <v>7463</v>
      </c>
      <c r="L256" s="3">
        <v>9030.23</v>
      </c>
      <c r="M256" s="3">
        <v>7765.9977999999992</v>
      </c>
      <c r="N256" s="3">
        <f t="shared" si="4"/>
        <v>1264.2322000000004</v>
      </c>
      <c r="O256" s="3" t="str">
        <f>TEXT(Tabla1[[#This Row],[Fecha]],"mmmm")</f>
        <v>noviembre</v>
      </c>
      <c r="P25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57" spans="1:16" x14ac:dyDescent="0.25">
      <c r="A257" t="s">
        <v>326</v>
      </c>
      <c r="B257" s="2">
        <v>44525</v>
      </c>
      <c r="C257" t="s">
        <v>25</v>
      </c>
      <c r="G257" t="s">
        <v>22</v>
      </c>
      <c r="H257" t="s">
        <v>17</v>
      </c>
      <c r="J257" t="s">
        <v>18</v>
      </c>
      <c r="K257" s="3">
        <v>14063</v>
      </c>
      <c r="L257" s="3">
        <v>17016.23</v>
      </c>
      <c r="M257" s="3">
        <v>16675.9054</v>
      </c>
      <c r="N257" s="3">
        <f t="shared" si="4"/>
        <v>340.32459999999992</v>
      </c>
      <c r="O257" s="3" t="str">
        <f>TEXT(Tabla1[[#This Row],[Fecha]],"mmmm")</f>
        <v>noviembre</v>
      </c>
      <c r="P257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58" spans="1:16" x14ac:dyDescent="0.25">
      <c r="A258" t="s">
        <v>327</v>
      </c>
      <c r="B258" s="2">
        <v>44525</v>
      </c>
      <c r="C258" t="s">
        <v>26</v>
      </c>
      <c r="G258" t="s">
        <v>22</v>
      </c>
      <c r="H258" t="s">
        <v>17</v>
      </c>
      <c r="J258" t="s">
        <v>18</v>
      </c>
      <c r="K258" s="3">
        <v>10997</v>
      </c>
      <c r="L258" s="3">
        <v>13306.369999999999</v>
      </c>
      <c r="M258" s="3">
        <f>Tabla1[[#This Row],[Total importe]]</f>
        <v>13306.369999999999</v>
      </c>
      <c r="N258" s="3">
        <f t="shared" si="4"/>
        <v>0</v>
      </c>
      <c r="O258" s="3" t="str">
        <f>TEXT(Tabla1[[#This Row],[Fecha]],"mmmm")</f>
        <v>noviembre</v>
      </c>
      <c r="P258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59" spans="1:16" x14ac:dyDescent="0.25">
      <c r="A259" t="s">
        <v>328</v>
      </c>
      <c r="B259" s="2">
        <v>44525</v>
      </c>
      <c r="C259" t="s">
        <v>27</v>
      </c>
      <c r="G259" t="s">
        <v>22</v>
      </c>
      <c r="H259" t="s">
        <v>17</v>
      </c>
      <c r="J259" t="s">
        <v>18</v>
      </c>
      <c r="K259" s="3">
        <v>3186</v>
      </c>
      <c r="L259" s="3">
        <v>3855.06</v>
      </c>
      <c r="M259" s="3">
        <v>2390.1372000000001</v>
      </c>
      <c r="N259" s="3">
        <f t="shared" ref="N259:N287" si="5">L259-M259</f>
        <v>1464.9227999999998</v>
      </c>
      <c r="O259" s="3" t="str">
        <f>TEXT(Tabla1[[#This Row],[Fecha]],"mmmm")</f>
        <v>noviembre</v>
      </c>
      <c r="P259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0" spans="1:16" x14ac:dyDescent="0.25">
      <c r="A260" t="s">
        <v>329</v>
      </c>
      <c r="B260" s="2">
        <v>44525</v>
      </c>
      <c r="C260" t="s">
        <v>28</v>
      </c>
      <c r="G260" t="s">
        <v>22</v>
      </c>
      <c r="H260" t="s">
        <v>17</v>
      </c>
      <c r="J260" t="s">
        <v>18</v>
      </c>
      <c r="K260" s="3">
        <v>14582</v>
      </c>
      <c r="L260" s="3">
        <v>17644.22</v>
      </c>
      <c r="M260" s="3">
        <v>8116.3412000000008</v>
      </c>
      <c r="N260" s="3">
        <f t="shared" si="5"/>
        <v>9527.8788000000004</v>
      </c>
      <c r="O260" s="3" t="str">
        <f>TEXT(Tabla1[[#This Row],[Fecha]],"mmmm")</f>
        <v>noviembre</v>
      </c>
      <c r="P26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1" spans="1:16" x14ac:dyDescent="0.25">
      <c r="A261" t="s">
        <v>330</v>
      </c>
      <c r="B261" s="2">
        <v>44524</v>
      </c>
      <c r="C261" t="s">
        <v>29</v>
      </c>
      <c r="G261" t="s">
        <v>22</v>
      </c>
      <c r="H261" t="s">
        <v>17</v>
      </c>
      <c r="J261" t="s">
        <v>18</v>
      </c>
      <c r="K261" s="3">
        <v>7194</v>
      </c>
      <c r="L261" s="3">
        <v>8704.74</v>
      </c>
      <c r="M261" s="3">
        <v>3307.8011999999999</v>
      </c>
      <c r="N261" s="3">
        <f t="shared" si="5"/>
        <v>5396.9387999999999</v>
      </c>
      <c r="O261" s="3" t="str">
        <f>TEXT(Tabla1[[#This Row],[Fecha]],"mmmm")</f>
        <v>noviembre</v>
      </c>
      <c r="P26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2" spans="1:16" x14ac:dyDescent="0.25">
      <c r="A262" t="s">
        <v>331</v>
      </c>
      <c r="B262" s="2">
        <v>44524</v>
      </c>
      <c r="C262" t="s">
        <v>30</v>
      </c>
      <c r="G262" t="s">
        <v>16</v>
      </c>
      <c r="H262" t="s">
        <v>17</v>
      </c>
      <c r="J262" t="s">
        <v>18</v>
      </c>
      <c r="K262" s="3">
        <v>11778</v>
      </c>
      <c r="L262" s="3">
        <v>14251.38</v>
      </c>
      <c r="M262" s="3">
        <v>10260.9936</v>
      </c>
      <c r="N262" s="3">
        <f t="shared" si="5"/>
        <v>3990.3863999999994</v>
      </c>
      <c r="O262" s="3" t="str">
        <f>TEXT(Tabla1[[#This Row],[Fecha]],"mmmm")</f>
        <v>noviembre</v>
      </c>
      <c r="P26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3" spans="1:16" x14ac:dyDescent="0.25">
      <c r="A263" t="s">
        <v>332</v>
      </c>
      <c r="B263" s="2">
        <v>44524</v>
      </c>
      <c r="C263" t="s">
        <v>31</v>
      </c>
      <c r="G263" t="s">
        <v>20</v>
      </c>
      <c r="H263" t="s">
        <v>17</v>
      </c>
      <c r="J263" t="s">
        <v>18</v>
      </c>
      <c r="K263" s="3">
        <v>5752</v>
      </c>
      <c r="L263" s="3">
        <v>6959.92</v>
      </c>
      <c r="M263" s="3">
        <v>3131.9640000000004</v>
      </c>
      <c r="N263" s="3">
        <f t="shared" si="5"/>
        <v>3827.9559999999997</v>
      </c>
      <c r="O263" s="3" t="str">
        <f>TEXT(Tabla1[[#This Row],[Fecha]],"mmmm")</f>
        <v>noviembre</v>
      </c>
      <c r="P26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4" spans="1:16" x14ac:dyDescent="0.25">
      <c r="A264" t="s">
        <v>333</v>
      </c>
      <c r="B264" s="2">
        <v>44524</v>
      </c>
      <c r="C264" t="s">
        <v>32</v>
      </c>
      <c r="G264" t="s">
        <v>22</v>
      </c>
      <c r="H264" t="s">
        <v>17</v>
      </c>
      <c r="J264" t="s">
        <v>18</v>
      </c>
      <c r="K264" s="3">
        <v>5395</v>
      </c>
      <c r="L264" s="3">
        <v>6527.95</v>
      </c>
      <c r="M264" s="3">
        <v>1044.472</v>
      </c>
      <c r="N264" s="3">
        <f t="shared" si="5"/>
        <v>5483.4780000000001</v>
      </c>
      <c r="O264" s="3" t="str">
        <f>TEXT(Tabla1[[#This Row],[Fecha]],"mmmm")</f>
        <v>noviembre</v>
      </c>
      <c r="P264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65" spans="1:16" x14ac:dyDescent="0.25">
      <c r="A265" t="s">
        <v>334</v>
      </c>
      <c r="B265" s="2">
        <v>44524</v>
      </c>
      <c r="C265" t="s">
        <v>33</v>
      </c>
      <c r="G265" t="s">
        <v>22</v>
      </c>
      <c r="H265" t="s">
        <v>17</v>
      </c>
      <c r="J265" t="s">
        <v>18</v>
      </c>
      <c r="K265" s="3">
        <v>559</v>
      </c>
      <c r="L265" s="3">
        <v>676.39</v>
      </c>
      <c r="M265" s="3">
        <v>466.70909999999998</v>
      </c>
      <c r="N265" s="3">
        <f t="shared" si="5"/>
        <v>209.68090000000001</v>
      </c>
      <c r="O265" s="3" t="str">
        <f>TEXT(Tabla1[[#This Row],[Fecha]],"mmmm")</f>
        <v>noviembre</v>
      </c>
      <c r="P265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66" spans="1:16" x14ac:dyDescent="0.25">
      <c r="A266" t="s">
        <v>335</v>
      </c>
      <c r="B266" s="2">
        <v>44561</v>
      </c>
      <c r="C266" t="s">
        <v>15</v>
      </c>
      <c r="G266" t="s">
        <v>20</v>
      </c>
      <c r="H266" t="s">
        <v>17</v>
      </c>
      <c r="J266" t="s">
        <v>18</v>
      </c>
      <c r="K266" s="3">
        <v>4166</v>
      </c>
      <c r="L266" s="3">
        <v>5040.8599999999997</v>
      </c>
      <c r="M266" s="3">
        <f>Tabla1[[#This Row],[Total importe]]</f>
        <v>5040.8599999999997</v>
      </c>
      <c r="N266" s="3">
        <f t="shared" si="5"/>
        <v>0</v>
      </c>
      <c r="O266" s="3" t="str">
        <f>TEXT(Tabla1[[#This Row],[Fecha]],"mmmm")</f>
        <v>diciembre</v>
      </c>
      <c r="P26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67" spans="1:16" x14ac:dyDescent="0.25">
      <c r="A267" t="s">
        <v>336</v>
      </c>
      <c r="B267" s="2">
        <v>44561</v>
      </c>
      <c r="C267" t="s">
        <v>19</v>
      </c>
      <c r="G267" t="s">
        <v>16</v>
      </c>
      <c r="H267" t="s">
        <v>17</v>
      </c>
      <c r="J267" t="s">
        <v>18</v>
      </c>
      <c r="K267" s="3">
        <v>11406</v>
      </c>
      <c r="L267" s="3">
        <v>13801.26</v>
      </c>
      <c r="M267" s="3">
        <f>Tabla1[[#This Row],[Total importe]]</f>
        <v>13801.26</v>
      </c>
      <c r="N267" s="3">
        <f t="shared" si="5"/>
        <v>0</v>
      </c>
      <c r="O267" s="3" t="str">
        <f>TEXT(Tabla1[[#This Row],[Fecha]],"mmmm")</f>
        <v>diciembre</v>
      </c>
      <c r="P26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68" spans="1:16" x14ac:dyDescent="0.25">
      <c r="A268" t="s">
        <v>337</v>
      </c>
      <c r="B268" s="2">
        <v>44560</v>
      </c>
      <c r="C268" t="s">
        <v>21</v>
      </c>
      <c r="G268" t="s">
        <v>22</v>
      </c>
      <c r="H268" t="s">
        <v>17</v>
      </c>
      <c r="J268" t="s">
        <v>18</v>
      </c>
      <c r="K268" s="3">
        <v>3382</v>
      </c>
      <c r="L268" s="3">
        <v>4092.22</v>
      </c>
      <c r="M268" s="3">
        <v>3887.6089999999995</v>
      </c>
      <c r="N268" s="3">
        <f t="shared" si="5"/>
        <v>204.61100000000033</v>
      </c>
      <c r="O268" s="3" t="str">
        <f>TEXT(Tabla1[[#This Row],[Fecha]],"mmmm")</f>
        <v>diciembre</v>
      </c>
      <c r="P268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69" spans="1:16" x14ac:dyDescent="0.25">
      <c r="A269" t="s">
        <v>338</v>
      </c>
      <c r="B269" s="2">
        <v>44556</v>
      </c>
      <c r="C269" t="s">
        <v>23</v>
      </c>
      <c r="G269" t="s">
        <v>16</v>
      </c>
      <c r="H269" t="s">
        <v>17</v>
      </c>
      <c r="J269" t="s">
        <v>18</v>
      </c>
      <c r="K269" s="3">
        <v>909</v>
      </c>
      <c r="L269" s="3">
        <v>1099.8899999999999</v>
      </c>
      <c r="M269" s="3">
        <v>1033.8965999999998</v>
      </c>
      <c r="N269" s="3">
        <f t="shared" si="5"/>
        <v>65.993400000000065</v>
      </c>
      <c r="O269" s="3" t="str">
        <f>TEXT(Tabla1[[#This Row],[Fecha]],"mmmm")</f>
        <v>diciembre</v>
      </c>
      <c r="P269" s="3" t="str">
        <f>IF(Tabla1[[#This Row],[Importe restante]]=0,"OK",IF(Tabla1[[#This Row],[Importe restante]]&lt;500,"Mandar mail",IF(Tabla1[[#This Row],[Importe restante]]&lt;1000,"LLamar al ciente","Visitar al cliente")))</f>
        <v>Mandar mail</v>
      </c>
    </row>
    <row r="270" spans="1:16" x14ac:dyDescent="0.25">
      <c r="A270" t="s">
        <v>339</v>
      </c>
      <c r="B270" s="2">
        <v>44555</v>
      </c>
      <c r="C270" t="s">
        <v>24</v>
      </c>
      <c r="G270" t="s">
        <v>22</v>
      </c>
      <c r="H270" t="s">
        <v>17</v>
      </c>
      <c r="J270" t="s">
        <v>18</v>
      </c>
      <c r="K270" s="3">
        <v>1782</v>
      </c>
      <c r="L270" s="3">
        <v>2156.2199999999998</v>
      </c>
      <c r="M270" s="3">
        <v>1056.5477999999998</v>
      </c>
      <c r="N270" s="3">
        <f t="shared" si="5"/>
        <v>1099.6722</v>
      </c>
      <c r="O270" s="3" t="str">
        <f>TEXT(Tabla1[[#This Row],[Fecha]],"mmmm")</f>
        <v>diciembre</v>
      </c>
      <c r="P270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71" spans="1:16" x14ac:dyDescent="0.25">
      <c r="A271" t="s">
        <v>340</v>
      </c>
      <c r="B271" s="2">
        <v>44555</v>
      </c>
      <c r="C271" t="s">
        <v>25</v>
      </c>
      <c r="G271" t="s">
        <v>22</v>
      </c>
      <c r="H271" t="s">
        <v>17</v>
      </c>
      <c r="J271" t="s">
        <v>18</v>
      </c>
      <c r="K271" s="3">
        <v>13359</v>
      </c>
      <c r="L271" s="3">
        <v>16164.39</v>
      </c>
      <c r="M271" s="3">
        <f>Tabla1[[#This Row],[Total importe]]</f>
        <v>16164.39</v>
      </c>
      <c r="N271" s="3">
        <f t="shared" si="5"/>
        <v>0</v>
      </c>
      <c r="O271" s="3" t="str">
        <f>TEXT(Tabla1[[#This Row],[Fecha]],"mmmm")</f>
        <v>diciembre</v>
      </c>
      <c r="P271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72" spans="1:16" x14ac:dyDescent="0.25">
      <c r="A272" t="s">
        <v>341</v>
      </c>
      <c r="B272" s="2">
        <v>44555</v>
      </c>
      <c r="C272" t="s">
        <v>26</v>
      </c>
      <c r="G272" t="s">
        <v>22</v>
      </c>
      <c r="H272" t="s">
        <v>17</v>
      </c>
      <c r="J272" t="s">
        <v>18</v>
      </c>
      <c r="K272" s="3">
        <v>1103</v>
      </c>
      <c r="L272" s="3">
        <v>1334.6299999999999</v>
      </c>
      <c r="M272" s="3">
        <f>Tabla1[[#This Row],[Total importe]]</f>
        <v>1334.6299999999999</v>
      </c>
      <c r="N272" s="3">
        <f t="shared" si="5"/>
        <v>0</v>
      </c>
      <c r="O272" s="3" t="str">
        <f>TEXT(Tabla1[[#This Row],[Fecha]],"mmmm")</f>
        <v>diciembre</v>
      </c>
      <c r="P272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73" spans="1:16" x14ac:dyDescent="0.25">
      <c r="A273" t="s">
        <v>342</v>
      </c>
      <c r="B273" s="2">
        <v>44555</v>
      </c>
      <c r="C273" t="s">
        <v>27</v>
      </c>
      <c r="G273" t="s">
        <v>22</v>
      </c>
      <c r="H273" t="s">
        <v>17</v>
      </c>
      <c r="J273" t="s">
        <v>18</v>
      </c>
      <c r="K273" s="3">
        <v>13895</v>
      </c>
      <c r="L273" s="3">
        <v>16812.95</v>
      </c>
      <c r="M273" s="3">
        <v>6052.6620000000003</v>
      </c>
      <c r="N273" s="3">
        <f t="shared" si="5"/>
        <v>10760.288</v>
      </c>
      <c r="O273" s="3" t="str">
        <f>TEXT(Tabla1[[#This Row],[Fecha]],"mmmm")</f>
        <v>diciembre</v>
      </c>
      <c r="P27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74" spans="1:16" x14ac:dyDescent="0.25">
      <c r="A274" t="s">
        <v>343</v>
      </c>
      <c r="B274" s="2">
        <v>44554</v>
      </c>
      <c r="C274" t="s">
        <v>28</v>
      </c>
      <c r="G274" t="s">
        <v>22</v>
      </c>
      <c r="H274" t="s">
        <v>17</v>
      </c>
      <c r="J274" t="s">
        <v>18</v>
      </c>
      <c r="K274" s="3">
        <v>2195</v>
      </c>
      <c r="L274" s="3">
        <v>2655.95</v>
      </c>
      <c r="M274" s="3">
        <v>2018.5219999999999</v>
      </c>
      <c r="N274" s="3">
        <f t="shared" si="5"/>
        <v>637.42799999999988</v>
      </c>
      <c r="O274" s="3" t="str">
        <f>TEXT(Tabla1[[#This Row],[Fecha]],"mmmm")</f>
        <v>diciembre</v>
      </c>
      <c r="P274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75" spans="1:16" x14ac:dyDescent="0.25">
      <c r="A275" t="s">
        <v>344</v>
      </c>
      <c r="B275" s="2">
        <v>44560</v>
      </c>
      <c r="C275" t="s">
        <v>29</v>
      </c>
      <c r="G275" t="s">
        <v>16</v>
      </c>
      <c r="H275" t="s">
        <v>17</v>
      </c>
      <c r="J275" t="s">
        <v>18</v>
      </c>
      <c r="K275" s="3">
        <v>10767</v>
      </c>
      <c r="L275" s="3">
        <v>13028.07</v>
      </c>
      <c r="M275" s="3">
        <v>12506.947200000001</v>
      </c>
      <c r="N275" s="3">
        <f t="shared" si="5"/>
        <v>521.12279999999919</v>
      </c>
      <c r="O275" s="3" t="str">
        <f>TEXT(Tabla1[[#This Row],[Fecha]],"mmmm")</f>
        <v>diciembre</v>
      </c>
      <c r="P275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76" spans="1:16" x14ac:dyDescent="0.25">
      <c r="A276" t="s">
        <v>345</v>
      </c>
      <c r="B276" s="2">
        <v>44560</v>
      </c>
      <c r="C276" t="s">
        <v>30</v>
      </c>
      <c r="G276" t="s">
        <v>20</v>
      </c>
      <c r="H276" t="s">
        <v>17</v>
      </c>
      <c r="J276" t="s">
        <v>18</v>
      </c>
      <c r="K276" s="3">
        <v>1058</v>
      </c>
      <c r="L276" s="3">
        <v>1280.18</v>
      </c>
      <c r="M276" s="3">
        <v>166.42340000000002</v>
      </c>
      <c r="N276" s="3">
        <f t="shared" si="5"/>
        <v>1113.7566000000002</v>
      </c>
      <c r="O276" s="3" t="str">
        <f>TEXT(Tabla1[[#This Row],[Fecha]],"mmmm")</f>
        <v>diciembre</v>
      </c>
      <c r="P276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77" spans="1:16" x14ac:dyDescent="0.25">
      <c r="A277" t="s">
        <v>346</v>
      </c>
      <c r="B277" s="2">
        <v>44560</v>
      </c>
      <c r="C277" t="s">
        <v>31</v>
      </c>
      <c r="G277" t="s">
        <v>22</v>
      </c>
      <c r="H277" t="s">
        <v>17</v>
      </c>
      <c r="J277" t="s">
        <v>18</v>
      </c>
      <c r="K277" s="3">
        <v>3057</v>
      </c>
      <c r="L277" s="3">
        <v>3698.97</v>
      </c>
      <c r="M277" s="3">
        <v>1331.6291999999999</v>
      </c>
      <c r="N277" s="3">
        <f t="shared" si="5"/>
        <v>2367.3407999999999</v>
      </c>
      <c r="O277" s="3" t="str">
        <f>TEXT(Tabla1[[#This Row],[Fecha]],"mmmm")</f>
        <v>diciembre</v>
      </c>
      <c r="P277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78" spans="1:16" x14ac:dyDescent="0.25">
      <c r="A278" t="s">
        <v>347</v>
      </c>
      <c r="B278" s="2">
        <v>44560</v>
      </c>
      <c r="C278" t="s">
        <v>32</v>
      </c>
      <c r="G278" t="s">
        <v>22</v>
      </c>
      <c r="H278" t="s">
        <v>17</v>
      </c>
      <c r="J278" t="s">
        <v>18</v>
      </c>
      <c r="K278" s="3">
        <v>876</v>
      </c>
      <c r="L278" s="3">
        <v>1059.96</v>
      </c>
      <c r="M278" s="3">
        <v>498.18120000000005</v>
      </c>
      <c r="N278" s="3">
        <f t="shared" si="5"/>
        <v>561.77880000000005</v>
      </c>
      <c r="O278" s="3" t="str">
        <f>TEXT(Tabla1[[#This Row],[Fecha]],"mmmm")</f>
        <v>diciembre</v>
      </c>
      <c r="P278" s="3" t="str">
        <f>IF(Tabla1[[#This Row],[Importe restante]]=0,"OK",IF(Tabla1[[#This Row],[Importe restante]]&lt;500,"Mandar mail",IF(Tabla1[[#This Row],[Importe restante]]&lt;1000,"LLamar al ciente","Visitar al cliente")))</f>
        <v>LLamar al ciente</v>
      </c>
    </row>
    <row r="279" spans="1:16" x14ac:dyDescent="0.25">
      <c r="A279" t="s">
        <v>348</v>
      </c>
      <c r="B279" s="2">
        <v>44560</v>
      </c>
      <c r="C279" t="s">
        <v>33</v>
      </c>
      <c r="G279" t="s">
        <v>20</v>
      </c>
      <c r="H279" t="s">
        <v>17</v>
      </c>
      <c r="J279" t="s">
        <v>18</v>
      </c>
      <c r="K279" s="3">
        <v>10580</v>
      </c>
      <c r="L279" s="3">
        <v>12801.8</v>
      </c>
      <c r="M279" s="3">
        <f>Tabla1[[#This Row],[Total importe]]</f>
        <v>12801.8</v>
      </c>
      <c r="N279" s="3">
        <f t="shared" si="5"/>
        <v>0</v>
      </c>
      <c r="O279" s="3" t="str">
        <f>TEXT(Tabla1[[#This Row],[Fecha]],"mmmm")</f>
        <v>diciembre</v>
      </c>
      <c r="P279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0" spans="1:16" x14ac:dyDescent="0.25">
      <c r="A280" t="s">
        <v>349</v>
      </c>
      <c r="B280" s="2">
        <v>44560</v>
      </c>
      <c r="C280" t="s">
        <v>34</v>
      </c>
      <c r="G280" t="s">
        <v>16</v>
      </c>
      <c r="H280" t="s">
        <v>17</v>
      </c>
      <c r="J280" t="s">
        <v>18</v>
      </c>
      <c r="K280" s="3">
        <v>747</v>
      </c>
      <c r="L280" s="3">
        <v>903.87</v>
      </c>
      <c r="M280" s="3">
        <f>Tabla1[[#This Row],[Total importe]]</f>
        <v>903.87</v>
      </c>
      <c r="N280" s="3">
        <f t="shared" si="5"/>
        <v>0</v>
      </c>
      <c r="O280" s="3" t="str">
        <f>TEXT(Tabla1[[#This Row],[Fecha]],"mmmm")</f>
        <v>diciembre</v>
      </c>
      <c r="P280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1" spans="1:16" x14ac:dyDescent="0.25">
      <c r="A281" t="s">
        <v>350</v>
      </c>
      <c r="B281" s="2">
        <v>44560</v>
      </c>
      <c r="C281" t="s">
        <v>35</v>
      </c>
      <c r="G281" t="s">
        <v>22</v>
      </c>
      <c r="H281" t="s">
        <v>17</v>
      </c>
      <c r="J281" t="s">
        <v>18</v>
      </c>
      <c r="K281" s="3">
        <v>14540</v>
      </c>
      <c r="L281" s="3">
        <v>17593.399999999998</v>
      </c>
      <c r="M281" s="3">
        <v>7917.0299999999988</v>
      </c>
      <c r="N281" s="3">
        <f t="shared" si="5"/>
        <v>9676.369999999999</v>
      </c>
      <c r="O281" s="3" t="str">
        <f>TEXT(Tabla1[[#This Row],[Fecha]],"mmmm")</f>
        <v>diciembre</v>
      </c>
      <c r="P281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82" spans="1:16" x14ac:dyDescent="0.25">
      <c r="A282" t="s">
        <v>351</v>
      </c>
      <c r="B282" s="2">
        <v>44556</v>
      </c>
      <c r="C282" t="s">
        <v>36</v>
      </c>
      <c r="G282" t="s">
        <v>16</v>
      </c>
      <c r="H282" t="s">
        <v>17</v>
      </c>
      <c r="J282" t="s">
        <v>18</v>
      </c>
      <c r="K282" s="3">
        <v>11306</v>
      </c>
      <c r="L282" s="3">
        <v>13680.26</v>
      </c>
      <c r="M282" s="3">
        <v>2736.0520000000001</v>
      </c>
      <c r="N282" s="3">
        <f t="shared" si="5"/>
        <v>10944.208000000001</v>
      </c>
      <c r="O282" s="3" t="str">
        <f>TEXT(Tabla1[[#This Row],[Fecha]],"mmmm")</f>
        <v>diciembre</v>
      </c>
      <c r="P282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83" spans="1:16" x14ac:dyDescent="0.25">
      <c r="A283" t="s">
        <v>352</v>
      </c>
      <c r="B283" s="2">
        <v>44555</v>
      </c>
      <c r="C283" t="s">
        <v>37</v>
      </c>
      <c r="G283" t="s">
        <v>22</v>
      </c>
      <c r="H283" t="s">
        <v>17</v>
      </c>
      <c r="J283" t="s">
        <v>18</v>
      </c>
      <c r="K283" s="3">
        <v>11033</v>
      </c>
      <c r="L283" s="3">
        <v>13349.93</v>
      </c>
      <c r="M283" s="3">
        <v>10813.443300000001</v>
      </c>
      <c r="N283" s="3">
        <f t="shared" si="5"/>
        <v>2536.4866999999995</v>
      </c>
      <c r="O283" s="3" t="str">
        <f>TEXT(Tabla1[[#This Row],[Fecha]],"mmmm")</f>
        <v>diciembre</v>
      </c>
      <c r="P283" s="3" t="str">
        <f>IF(Tabla1[[#This Row],[Importe restante]]=0,"OK",IF(Tabla1[[#This Row],[Importe restante]]&lt;500,"Mandar mail",IF(Tabla1[[#This Row],[Importe restante]]&lt;1000,"LLamar al ciente","Visitar al cliente")))</f>
        <v>Visitar al cliente</v>
      </c>
    </row>
    <row r="284" spans="1:16" x14ac:dyDescent="0.25">
      <c r="A284" t="s">
        <v>353</v>
      </c>
      <c r="B284" s="2">
        <v>44555</v>
      </c>
      <c r="C284" t="s">
        <v>38</v>
      </c>
      <c r="G284" t="s">
        <v>22</v>
      </c>
      <c r="H284" t="s">
        <v>17</v>
      </c>
      <c r="J284" t="s">
        <v>18</v>
      </c>
      <c r="K284" s="3">
        <v>1275</v>
      </c>
      <c r="L284" s="3">
        <v>1542.75</v>
      </c>
      <c r="M284" s="3">
        <f>Tabla1[[#This Row],[Total importe]]</f>
        <v>1542.75</v>
      </c>
      <c r="N284" s="3">
        <f t="shared" si="5"/>
        <v>0</v>
      </c>
      <c r="O284" s="3" t="str">
        <f>TEXT(Tabla1[[#This Row],[Fecha]],"mmmm")</f>
        <v>diciembre</v>
      </c>
      <c r="P284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5" spans="1:16" x14ac:dyDescent="0.25">
      <c r="A285" t="s">
        <v>354</v>
      </c>
      <c r="B285" s="2">
        <v>44555</v>
      </c>
      <c r="C285" t="s">
        <v>39</v>
      </c>
      <c r="G285" t="s">
        <v>22</v>
      </c>
      <c r="H285" t="s">
        <v>17</v>
      </c>
      <c r="J285" t="s">
        <v>18</v>
      </c>
      <c r="K285" s="3">
        <v>13008</v>
      </c>
      <c r="L285" s="3">
        <v>15739.68</v>
      </c>
      <c r="M285" s="3">
        <f>Tabla1[[#This Row],[Total importe]]</f>
        <v>15739.68</v>
      </c>
      <c r="N285" s="3">
        <f t="shared" si="5"/>
        <v>0</v>
      </c>
      <c r="O285" s="3" t="str">
        <f>TEXT(Tabla1[[#This Row],[Fecha]],"mmmm")</f>
        <v>diciembre</v>
      </c>
      <c r="P285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6" spans="1:16" x14ac:dyDescent="0.25">
      <c r="A286" t="s">
        <v>355</v>
      </c>
      <c r="B286" s="2">
        <v>44555</v>
      </c>
      <c r="C286" t="s">
        <v>40</v>
      </c>
      <c r="G286" t="s">
        <v>22</v>
      </c>
      <c r="H286" t="s">
        <v>17</v>
      </c>
      <c r="J286" t="s">
        <v>18</v>
      </c>
      <c r="K286" s="3">
        <v>11843</v>
      </c>
      <c r="L286" s="3">
        <v>14330.029999999999</v>
      </c>
      <c r="M286" s="3">
        <f>Tabla1[[#This Row],[Total importe]]</f>
        <v>14330.029999999999</v>
      </c>
      <c r="N286" s="3">
        <f t="shared" si="5"/>
        <v>0</v>
      </c>
      <c r="O286" s="3" t="str">
        <f>TEXT(Tabla1[[#This Row],[Fecha]],"mmmm")</f>
        <v>diciembre</v>
      </c>
      <c r="P286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287" spans="1:16" x14ac:dyDescent="0.25">
      <c r="A287" t="s">
        <v>356</v>
      </c>
      <c r="B287" s="2">
        <v>44555</v>
      </c>
      <c r="C287" t="s">
        <v>41</v>
      </c>
      <c r="G287" t="s">
        <v>22</v>
      </c>
      <c r="H287" t="s">
        <v>17</v>
      </c>
      <c r="J287" t="s">
        <v>18</v>
      </c>
      <c r="K287" s="3">
        <v>9376</v>
      </c>
      <c r="L287" s="3">
        <v>11344.96</v>
      </c>
      <c r="M287" s="3">
        <f>Tabla1[[#This Row],[Total importe]]</f>
        <v>11344.96</v>
      </c>
      <c r="N287" s="3">
        <f t="shared" si="5"/>
        <v>0</v>
      </c>
      <c r="O287" s="3" t="str">
        <f>TEXT(Tabla1[[#This Row],[Fecha]],"mmmm")</f>
        <v>diciembre</v>
      </c>
      <c r="P287" s="3" t="str">
        <f>IF(Tabla1[[#This Row],[Importe restante]]=0,"OK",IF(Tabla1[[#This Row],[Importe restante]]&lt;500,"Mandar mail",IF(Tabla1[[#This Row],[Importe restante]]&lt;1000,"LLamar al ciente","Visitar al cliente")))</f>
        <v>OK</v>
      </c>
    </row>
    <row r="1048498" spans="2:2" x14ac:dyDescent="0.25">
      <c r="B1048498" s="2"/>
    </row>
  </sheetData>
  <pageMargins left="0.7" right="0.7" top="0.75" bottom="0.75" header="0.3" footer="0.3"/>
  <drawing r:id="rId1"/>
  <tableParts count="1">
    <tablePart r:id="rId2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3ª OPCION</vt:lpstr>
      <vt:lpstr>Hoja6</vt:lpstr>
      <vt:lpstr>2ª OPCION</vt:lpstr>
      <vt:lpstr>1ª OPCION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dcterms:created xsi:type="dcterms:W3CDTF">2021-10-13T14:04:46Z</dcterms:created>
  <dcterms:modified xsi:type="dcterms:W3CDTF">2021-10-17T15:58:42Z</dcterms:modified>
</cp:coreProperties>
</file>