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Gestión Finanzas/Clase 6/"/>
    </mc:Choice>
  </mc:AlternateContent>
  <xr:revisionPtr revIDLastSave="157" documentId="8_{5B128FF7-8B9C-4EDC-9A06-069F188ECC62}" xr6:coauthVersionLast="45" xr6:coauthVersionMax="45" xr10:uidLastSave="{5FD473D4-CFAF-4957-B2D4-FAF9D3324D6B}"/>
  <bookViews>
    <workbookView xWindow="-110" yWindow="-110" windowWidth="18220" windowHeight="12220" tabRatio="746" activeTab="1" xr2:uid="{00000000-000D-0000-FFFF-FFFF00000000}"/>
  </bookViews>
  <sheets>
    <sheet name="Cuenta Resultados" sheetId="4" r:id="rId1"/>
    <sheet name="Facturas 19" sheetId="1" r:id="rId2"/>
    <sheet name="Hoja1" sheetId="11" r:id="rId3"/>
    <sheet name="Cartera" sheetId="10" r:id="rId4"/>
  </sheets>
  <definedNames>
    <definedName name="_xlnm._FilterDatabase" localSheetId="1" hidden="1">'Facturas 19'!$A$1:$P$287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" i="10" l="1"/>
  <c r="G1" i="10"/>
  <c r="H1" i="10"/>
  <c r="I1" i="10"/>
  <c r="J1" i="10"/>
  <c r="K1" i="10"/>
  <c r="L1" i="10"/>
  <c r="M1" i="10"/>
  <c r="N1" i="10"/>
  <c r="O1" i="10"/>
  <c r="P1" i="10"/>
  <c r="E1" i="10"/>
  <c r="R22" i="10"/>
  <c r="Q22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4" i="10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4" i="10"/>
  <c r="E24" i="10"/>
  <c r="Q3" i="4" l="1"/>
  <c r="R11" i="4"/>
  <c r="S11" i="4"/>
  <c r="V11" i="4"/>
  <c r="Z11" i="4"/>
  <c r="AA11" i="4"/>
  <c r="P365" i="1"/>
  <c r="O365" i="1"/>
  <c r="P364" i="1"/>
  <c r="O364" i="1"/>
  <c r="P363" i="1"/>
  <c r="O363" i="1"/>
  <c r="P362" i="1"/>
  <c r="O362" i="1"/>
  <c r="P361" i="1"/>
  <c r="O361" i="1"/>
  <c r="P360" i="1"/>
  <c r="O360" i="1"/>
  <c r="P359" i="1"/>
  <c r="O359" i="1"/>
  <c r="P358" i="1"/>
  <c r="O358" i="1"/>
  <c r="P357" i="1"/>
  <c r="O357" i="1"/>
  <c r="P356" i="1"/>
  <c r="O356" i="1"/>
  <c r="P355" i="1"/>
  <c r="O355" i="1"/>
  <c r="P354" i="1"/>
  <c r="O354" i="1"/>
  <c r="P353" i="1"/>
  <c r="O353" i="1"/>
  <c r="P352" i="1"/>
  <c r="O352" i="1"/>
  <c r="P351" i="1"/>
  <c r="O351" i="1"/>
  <c r="P350" i="1"/>
  <c r="O350" i="1"/>
  <c r="P349" i="1"/>
  <c r="O349" i="1"/>
  <c r="P348" i="1"/>
  <c r="O348" i="1"/>
  <c r="P347" i="1"/>
  <c r="O347" i="1"/>
  <c r="P346" i="1"/>
  <c r="O346" i="1"/>
  <c r="P345" i="1"/>
  <c r="O345" i="1"/>
  <c r="P344" i="1"/>
  <c r="O344" i="1"/>
  <c r="P343" i="1"/>
  <c r="O343" i="1"/>
  <c r="P342" i="1"/>
  <c r="O342" i="1"/>
  <c r="P341" i="1"/>
  <c r="O341" i="1"/>
  <c r="P340" i="1"/>
  <c r="O340" i="1"/>
  <c r="P339" i="1"/>
  <c r="O339" i="1"/>
  <c r="P338" i="1"/>
  <c r="O338" i="1"/>
  <c r="P337" i="1"/>
  <c r="O337" i="1"/>
  <c r="P336" i="1"/>
  <c r="O336" i="1"/>
  <c r="P335" i="1"/>
  <c r="O335" i="1"/>
  <c r="P334" i="1"/>
  <c r="O334" i="1"/>
  <c r="P333" i="1"/>
  <c r="O333" i="1"/>
  <c r="P332" i="1"/>
  <c r="O332" i="1"/>
  <c r="P331" i="1"/>
  <c r="O331" i="1"/>
  <c r="P330" i="1"/>
  <c r="O330" i="1"/>
  <c r="P329" i="1"/>
  <c r="O329" i="1"/>
  <c r="P328" i="1"/>
  <c r="O328" i="1"/>
  <c r="P327" i="1"/>
  <c r="O327" i="1"/>
  <c r="R3" i="4"/>
  <c r="S3" i="4"/>
  <c r="T3" i="4"/>
  <c r="U3" i="4"/>
  <c r="V3" i="4"/>
  <c r="W3" i="4"/>
  <c r="X3" i="4"/>
  <c r="Y3" i="4"/>
  <c r="Z3" i="4"/>
  <c r="AA3" i="4"/>
  <c r="AB3" i="4"/>
  <c r="W11" i="4"/>
  <c r="P326" i="1"/>
  <c r="O326" i="1"/>
  <c r="P325" i="1"/>
  <c r="O325" i="1"/>
  <c r="P324" i="1"/>
  <c r="O324" i="1"/>
  <c r="P323" i="1"/>
  <c r="O323" i="1"/>
  <c r="P322" i="1"/>
  <c r="O322" i="1"/>
  <c r="P321" i="1"/>
  <c r="O321" i="1"/>
  <c r="P320" i="1"/>
  <c r="O320" i="1"/>
  <c r="P319" i="1"/>
  <c r="O319" i="1"/>
  <c r="P318" i="1"/>
  <c r="O318" i="1"/>
  <c r="P317" i="1"/>
  <c r="O317" i="1"/>
  <c r="P316" i="1"/>
  <c r="O316" i="1"/>
  <c r="P315" i="1"/>
  <c r="O315" i="1"/>
  <c r="P314" i="1"/>
  <c r="O314" i="1"/>
  <c r="P313" i="1"/>
  <c r="O313" i="1"/>
  <c r="P312" i="1"/>
  <c r="O312" i="1"/>
  <c r="P311" i="1"/>
  <c r="O311" i="1"/>
  <c r="P310" i="1"/>
  <c r="O310" i="1"/>
  <c r="P309" i="1"/>
  <c r="O309" i="1"/>
  <c r="P308" i="1"/>
  <c r="O308" i="1"/>
  <c r="P307" i="1"/>
  <c r="O307" i="1"/>
  <c r="P306" i="1"/>
  <c r="O306" i="1"/>
  <c r="P305" i="1"/>
  <c r="O305" i="1"/>
  <c r="P304" i="1"/>
  <c r="O304" i="1"/>
  <c r="P303" i="1"/>
  <c r="O303" i="1"/>
  <c r="P302" i="1"/>
  <c r="O302" i="1"/>
  <c r="P301" i="1"/>
  <c r="O301" i="1"/>
  <c r="P300" i="1"/>
  <c r="O300" i="1"/>
  <c r="P299" i="1"/>
  <c r="O299" i="1"/>
  <c r="P298" i="1"/>
  <c r="O298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9" i="1"/>
  <c r="O289" i="1"/>
  <c r="P288" i="1"/>
  <c r="O288" i="1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Q5" i="4"/>
  <c r="S5" i="4"/>
  <c r="U5" i="4"/>
  <c r="V5" i="4"/>
  <c r="V7" i="4" s="1"/>
  <c r="W5" i="4"/>
  <c r="Y5" i="4"/>
  <c r="AA5" i="4"/>
  <c r="AC10" i="4"/>
  <c r="U11" i="4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1" i="4"/>
  <c r="AR15" i="4"/>
  <c r="AR14" i="4"/>
  <c r="AR13" i="4"/>
  <c r="AQ11" i="4"/>
  <c r="AO11" i="4"/>
  <c r="AN11" i="4"/>
  <c r="AM11" i="4"/>
  <c r="AK11" i="4"/>
  <c r="AJ11" i="4"/>
  <c r="AI11" i="4"/>
  <c r="AG11" i="4"/>
  <c r="AR12" i="4"/>
  <c r="AP11" i="4"/>
  <c r="AL11" i="4"/>
  <c r="AH11" i="4"/>
  <c r="AQ10" i="4"/>
  <c r="AP10" i="4"/>
  <c r="AO10" i="4"/>
  <c r="AO19" i="4" s="1"/>
  <c r="AN10" i="4"/>
  <c r="AN16" i="4" s="1"/>
  <c r="AM10" i="4"/>
  <c r="AM19" i="4" s="1"/>
  <c r="AL10" i="4"/>
  <c r="AL19" i="4" s="1"/>
  <c r="AK10" i="4"/>
  <c r="AK16" i="4" s="1"/>
  <c r="AJ10" i="4"/>
  <c r="AI10" i="4"/>
  <c r="AH10" i="4"/>
  <c r="AG10" i="4"/>
  <c r="AG19" i="4" s="1"/>
  <c r="AF10" i="4"/>
  <c r="AF16" i="4" s="1"/>
  <c r="AR10" i="4"/>
  <c r="AR19" i="4" s="1"/>
  <c r="AQ5" i="4"/>
  <c r="AQ19" i="4"/>
  <c r="AO5" i="4"/>
  <c r="AN5" i="4"/>
  <c r="AM5" i="4"/>
  <c r="AK5" i="4"/>
  <c r="AJ5" i="4"/>
  <c r="AI5" i="4"/>
  <c r="AI19" i="4"/>
  <c r="AG5" i="4"/>
  <c r="AR6" i="4"/>
  <c r="AP5" i="4"/>
  <c r="AP19" i="4"/>
  <c r="AL5" i="4"/>
  <c r="AH5" i="4"/>
  <c r="AH19" i="4"/>
  <c r="AQ7" i="4"/>
  <c r="AP7" i="4"/>
  <c r="AL7" i="4"/>
  <c r="AI7" i="4"/>
  <c r="AR3" i="4"/>
  <c r="N14" i="4"/>
  <c r="N13" i="4"/>
  <c r="M11" i="4"/>
  <c r="J11" i="4"/>
  <c r="N12" i="4"/>
  <c r="N10" i="4"/>
  <c r="M5" i="4"/>
  <c r="J5" i="4"/>
  <c r="I5" i="4"/>
  <c r="F5" i="4"/>
  <c r="C5" i="4"/>
  <c r="N6" i="4"/>
  <c r="N3" i="4"/>
  <c r="N21" i="4"/>
  <c r="N15" i="4"/>
  <c r="F11" i="4"/>
  <c r="L11" i="4"/>
  <c r="K11" i="4"/>
  <c r="I11" i="4"/>
  <c r="H11" i="4"/>
  <c r="G11" i="4"/>
  <c r="E11" i="4"/>
  <c r="D11" i="4"/>
  <c r="C11" i="4"/>
  <c r="L5" i="4"/>
  <c r="L19" i="4"/>
  <c r="K5" i="4"/>
  <c r="K7" i="4"/>
  <c r="H5" i="4"/>
  <c r="G5" i="4"/>
  <c r="E5" i="4"/>
  <c r="E7" i="4"/>
  <c r="D5" i="4"/>
  <c r="H7" i="4"/>
  <c r="J19" i="4"/>
  <c r="F19" i="4"/>
  <c r="G19" i="4"/>
  <c r="H19" i="4"/>
  <c r="AM7" i="4"/>
  <c r="AH7" i="4"/>
  <c r="AM8" i="4"/>
  <c r="AN19" i="4"/>
  <c r="AN7" i="4"/>
  <c r="AG7" i="4"/>
  <c r="AK7" i="4"/>
  <c r="AO7" i="4"/>
  <c r="AI16" i="4"/>
  <c r="AI8" i="4"/>
  <c r="AQ16" i="4"/>
  <c r="AQ8" i="4"/>
  <c r="AJ19" i="4"/>
  <c r="AJ7" i="4"/>
  <c r="AH8" i="4"/>
  <c r="AH16" i="4"/>
  <c r="AH17" i="4" s="1"/>
  <c r="AL8" i="4"/>
  <c r="AP8" i="4"/>
  <c r="AP16" i="4"/>
  <c r="AP17" i="4" s="1"/>
  <c r="AF5" i="4"/>
  <c r="AF11" i="4"/>
  <c r="AR11" i="4"/>
  <c r="I19" i="4"/>
  <c r="I7" i="4"/>
  <c r="I8" i="4"/>
  <c r="M19" i="4"/>
  <c r="M7" i="4"/>
  <c r="M16" i="4"/>
  <c r="C19" i="4"/>
  <c r="C7" i="4"/>
  <c r="C8" i="4"/>
  <c r="D19" i="4"/>
  <c r="D7" i="4"/>
  <c r="G7" i="4"/>
  <c r="L7" i="4"/>
  <c r="L16" i="4"/>
  <c r="E19" i="4"/>
  <c r="K19" i="4"/>
  <c r="G8" i="4"/>
  <c r="G16" i="4"/>
  <c r="H8" i="4"/>
  <c r="H16" i="4"/>
  <c r="E16" i="4"/>
  <c r="E8" i="4"/>
  <c r="I16" i="4"/>
  <c r="K8" i="4"/>
  <c r="K16" i="4"/>
  <c r="D8" i="4"/>
  <c r="D16" i="4"/>
  <c r="F7" i="4"/>
  <c r="J7" i="4"/>
  <c r="B5" i="4"/>
  <c r="B11" i="4"/>
  <c r="N11" i="4"/>
  <c r="C16" i="4"/>
  <c r="C17" i="4"/>
  <c r="L8" i="4"/>
  <c r="AQ17" i="4"/>
  <c r="AQ22" i="4"/>
  <c r="AQ24" i="4" s="1"/>
  <c r="AQ25" i="4" s="1"/>
  <c r="AK8" i="4"/>
  <c r="AN8" i="4"/>
  <c r="AR5" i="4"/>
  <c r="AF7" i="4"/>
  <c r="AJ16" i="4"/>
  <c r="AJ17" i="4" s="1"/>
  <c r="AJ8" i="4"/>
  <c r="AG8" i="4"/>
  <c r="AH22" i="4"/>
  <c r="AH24" i="4" s="1"/>
  <c r="AH25" i="4" s="1"/>
  <c r="AI17" i="4"/>
  <c r="AI22" i="4"/>
  <c r="AI24" i="4" s="1"/>
  <c r="AI25" i="4" s="1"/>
  <c r="AO8" i="4"/>
  <c r="AO16" i="4"/>
  <c r="AO22" i="4" s="1"/>
  <c r="AO24" i="4" s="1"/>
  <c r="AO25" i="4" s="1"/>
  <c r="M8" i="4"/>
  <c r="J16" i="4"/>
  <c r="J8" i="4"/>
  <c r="D17" i="4"/>
  <c r="D22" i="4"/>
  <c r="D24" i="4"/>
  <c r="D25" i="4"/>
  <c r="C22" i="4"/>
  <c r="C24" i="4"/>
  <c r="C25" i="4"/>
  <c r="H17" i="4"/>
  <c r="H22" i="4"/>
  <c r="H24" i="4"/>
  <c r="H25" i="4"/>
  <c r="F16" i="4"/>
  <c r="F8" i="4"/>
  <c r="I17" i="4"/>
  <c r="I22" i="4"/>
  <c r="I24" i="4"/>
  <c r="I25" i="4"/>
  <c r="N5" i="4"/>
  <c r="N19" i="4"/>
  <c r="B19" i="4"/>
  <c r="L17" i="4"/>
  <c r="L22" i="4"/>
  <c r="L24" i="4"/>
  <c r="L25" i="4"/>
  <c r="K22" i="4"/>
  <c r="K24" i="4"/>
  <c r="K25" i="4"/>
  <c r="K17" i="4"/>
  <c r="G22" i="4"/>
  <c r="G24" i="4"/>
  <c r="G25" i="4"/>
  <c r="G17" i="4"/>
  <c r="B7" i="4"/>
  <c r="M17" i="4"/>
  <c r="M22" i="4"/>
  <c r="M24" i="4"/>
  <c r="M25" i="4"/>
  <c r="E17" i="4"/>
  <c r="E22" i="4"/>
  <c r="E24" i="4"/>
  <c r="E25" i="4"/>
  <c r="Q11" i="4"/>
  <c r="R5" i="4"/>
  <c r="R7" i="4" s="1"/>
  <c r="R8" i="4" s="1"/>
  <c r="T5" i="4"/>
  <c r="T7" i="4"/>
  <c r="T8" i="4" s="1"/>
  <c r="T11" i="4"/>
  <c r="X5" i="4"/>
  <c r="X19" i="4" s="1"/>
  <c r="X11" i="4"/>
  <c r="Y11" i="4"/>
  <c r="Z5" i="4"/>
  <c r="Z7" i="4" s="1"/>
  <c r="Z8" i="4" s="1"/>
  <c r="AB5" i="4"/>
  <c r="AB19" i="4" s="1"/>
  <c r="AB7" i="4"/>
  <c r="AB11" i="4"/>
  <c r="AF8" i="4"/>
  <c r="AR7" i="4"/>
  <c r="B16" i="4"/>
  <c r="B8" i="4"/>
  <c r="N7" i="4"/>
  <c r="F22" i="4"/>
  <c r="F24" i="4"/>
  <c r="F25" i="4"/>
  <c r="F17" i="4"/>
  <c r="J22" i="4"/>
  <c r="J24" i="4"/>
  <c r="J25" i="4"/>
  <c r="J17" i="4"/>
  <c r="AC21" i="4"/>
  <c r="N16" i="4"/>
  <c r="B22" i="4"/>
  <c r="B17" i="4"/>
  <c r="AC13" i="4"/>
  <c r="AC15" i="4"/>
  <c r="AC12" i="4"/>
  <c r="B24" i="4"/>
  <c r="N22" i="4"/>
  <c r="AC6" i="4"/>
  <c r="N24" i="4"/>
  <c r="B25" i="4"/>
  <c r="AC3" i="4"/>
  <c r="AC14" i="4"/>
  <c r="AB16" i="4" l="1"/>
  <c r="AC11" i="4"/>
  <c r="U19" i="4"/>
  <c r="U7" i="4"/>
  <c r="U8" i="4" s="1"/>
  <c r="AN17" i="4"/>
  <c r="AN22" i="4"/>
  <c r="AN24" i="4" s="1"/>
  <c r="AN25" i="4" s="1"/>
  <c r="AF22" i="4"/>
  <c r="AF17" i="4"/>
  <c r="AR16" i="4"/>
  <c r="T19" i="4"/>
  <c r="AF19" i="4"/>
  <c r="AM16" i="4"/>
  <c r="AP22" i="4"/>
  <c r="AP24" i="4" s="1"/>
  <c r="AP25" i="4" s="1"/>
  <c r="V19" i="4"/>
  <c r="R19" i="4"/>
  <c r="AJ22" i="4"/>
  <c r="AJ24" i="4" s="1"/>
  <c r="AJ25" i="4" s="1"/>
  <c r="Z19" i="4"/>
  <c r="X7" i="4"/>
  <c r="X16" i="4" s="1"/>
  <c r="X22" i="4" s="1"/>
  <c r="X24" i="4" s="1"/>
  <c r="X25" i="4" s="1"/>
  <c r="AA7" i="4"/>
  <c r="AA19" i="4"/>
  <c r="S7" i="4"/>
  <c r="S19" i="4"/>
  <c r="V8" i="4"/>
  <c r="V16" i="4"/>
  <c r="Y19" i="4"/>
  <c r="Y7" i="4"/>
  <c r="Q19" i="4"/>
  <c r="Q7" i="4"/>
  <c r="AC5" i="4"/>
  <c r="AC19" i="4" s="1"/>
  <c r="AB22" i="4"/>
  <c r="AB24" i="4" s="1"/>
  <c r="AB25" i="4" s="1"/>
  <c r="AB17" i="4"/>
  <c r="AK17" i="4"/>
  <c r="AK22" i="4"/>
  <c r="AK24" i="4" s="1"/>
  <c r="AK25" i="4" s="1"/>
  <c r="X17" i="4"/>
  <c r="W7" i="4"/>
  <c r="W19" i="4"/>
  <c r="X8" i="4"/>
  <c r="T16" i="4"/>
  <c r="AL16" i="4"/>
  <c r="AB8" i="4"/>
  <c r="Z16" i="4"/>
  <c r="R16" i="4"/>
  <c r="AG16" i="4"/>
  <c r="AO17" i="4"/>
  <c r="AK19" i="4"/>
  <c r="AM17" i="4" l="1"/>
  <c r="AM22" i="4"/>
  <c r="AM24" i="4" s="1"/>
  <c r="AM25" i="4" s="1"/>
  <c r="U16" i="4"/>
  <c r="U17" i="4" s="1"/>
  <c r="AF24" i="4"/>
  <c r="AR22" i="4"/>
  <c r="Y16" i="4"/>
  <c r="Y8" i="4"/>
  <c r="AL17" i="4"/>
  <c r="AL22" i="4"/>
  <c r="AL24" i="4" s="1"/>
  <c r="AL25" i="4" s="1"/>
  <c r="V17" i="4"/>
  <c r="V22" i="4"/>
  <c r="V24" i="4" s="1"/>
  <c r="V25" i="4" s="1"/>
  <c r="T22" i="4"/>
  <c r="T24" i="4" s="1"/>
  <c r="T25" i="4" s="1"/>
  <c r="T17" i="4"/>
  <c r="AG22" i="4"/>
  <c r="AG24" i="4" s="1"/>
  <c r="AG25" i="4" s="1"/>
  <c r="AG17" i="4"/>
  <c r="S16" i="4"/>
  <c r="S8" i="4"/>
  <c r="W8" i="4"/>
  <c r="W16" i="4"/>
  <c r="Q16" i="4"/>
  <c r="AC7" i="4"/>
  <c r="Q8" i="4"/>
  <c r="R17" i="4"/>
  <c r="R22" i="4"/>
  <c r="R24" i="4" s="1"/>
  <c r="R25" i="4" s="1"/>
  <c r="Z17" i="4"/>
  <c r="Z22" i="4"/>
  <c r="Z24" i="4" s="1"/>
  <c r="Z25" i="4" s="1"/>
  <c r="AA16" i="4"/>
  <c r="AA8" i="4"/>
  <c r="U22" i="4" l="1"/>
  <c r="U24" i="4" s="1"/>
  <c r="U25" i="4" s="1"/>
  <c r="AR24" i="4"/>
  <c r="AF25" i="4"/>
  <c r="S22" i="4"/>
  <c r="S24" i="4" s="1"/>
  <c r="S25" i="4" s="1"/>
  <c r="S17" i="4"/>
  <c r="AA22" i="4"/>
  <c r="AA24" i="4" s="1"/>
  <c r="AA25" i="4" s="1"/>
  <c r="AA17" i="4"/>
  <c r="W17" i="4"/>
  <c r="W22" i="4"/>
  <c r="W24" i="4" s="1"/>
  <c r="W25" i="4" s="1"/>
  <c r="Q17" i="4"/>
  <c r="AC16" i="4"/>
  <c r="Q22" i="4"/>
  <c r="Y17" i="4"/>
  <c r="Y22" i="4"/>
  <c r="Y24" i="4" s="1"/>
  <c r="Y25" i="4" s="1"/>
  <c r="Q24" i="4" l="1"/>
  <c r="AC22" i="4"/>
  <c r="Q25" i="4" l="1"/>
  <c r="AC24" i="4"/>
</calcChain>
</file>

<file path=xl/sharedStrings.xml><?xml version="1.0" encoding="utf-8"?>
<sst xmlns="http://schemas.openxmlformats.org/spreadsheetml/2006/main" count="2021" uniqueCount="144">
  <si>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</si>
  <si>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</si>
  <si>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</si>
  <si>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</si>
  <si>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</si>
  <si>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</si>
  <si>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</si>
  <si>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</si>
  <si>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</si>
  <si>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</si>
  <si>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</si>
  <si>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</si>
  <si>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</si>
  <si>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</si>
  <si>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</si>
  <si>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</si>
  <si>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</si>
  <si>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</si>
  <si>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</si>
  <si>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</si>
  <si>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</si>
  <si>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</si>
  <si>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</si>
  <si>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</si>
  <si>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</si>
  <si>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</si>
  <si>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</si>
  <si>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</si>
  <si>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</si>
  <si>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</si>
  <si>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</si>
  <si>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</si>
  <si>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</si>
  <si>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</si>
  <si>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</si>
  <si>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</si>
  <si>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</si>
  <si>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</si>
  <si>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</si>
  <si>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</si>
  <si>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</si>
  <si>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</si>
  <si>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</si>
  <si>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</si>
  <si>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</si>
  <si>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</si>
  <si>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</si>
  <si>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</si>
  <si>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</si>
  <si>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</si>
  <si>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</si>
  <si>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</si>
  <si>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</si>
  <si>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</si>
  <si>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</si>
  <si>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Coste Personal</t>
  </si>
  <si>
    <t>Mantenimiento</t>
  </si>
  <si>
    <t>Serv Externalizados</t>
  </si>
  <si>
    <t>Otros Gastos</t>
  </si>
  <si>
    <t>Total Gastos</t>
  </si>
  <si>
    <t>Resultado</t>
  </si>
  <si>
    <t>Presupuesto 19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</si>
  <si>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</si>
  <si>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</si>
  <si>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</si>
  <si>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</si>
  <si>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</si>
  <si>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</si>
  <si>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</si>
  <si>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</si>
  <si>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</si>
  <si>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</si>
  <si>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</si>
  <si>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</si>
  <si>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</si>
  <si>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</si>
  <si>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</si>
  <si>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</si>
  <si>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</si>
  <si>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</si>
  <si>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</si>
  <si>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</si>
  <si>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</si>
  <si>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</si>
  <si>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</si>
  <si>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</si>
  <si>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</si>
  <si>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</si>
  <si>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</si>
  <si>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</si>
  <si>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</si>
  <si>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</si>
  <si>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</si>
  <si>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</si>
  <si>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</si>
  <si>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</si>
  <si>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</si>
  <si>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</si>
  <si>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</si>
  <si>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</si>
  <si>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</si>
  <si>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</si>
  <si>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</si>
  <si>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</si>
  <si>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</si>
  <si>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</si>
  <si>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</si>
  <si>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</si>
  <si>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</si>
  <si>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</si>
  <si>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</si>
  <si>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</si>
  <si>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</si>
  <si>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</si>
  <si>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CIF</t>
  </si>
  <si>
    <t>Tipo de Cliente</t>
  </si>
  <si>
    <t>Servicio</t>
  </si>
  <si>
    <t>Acumulado</t>
  </si>
  <si>
    <t>Jessica Myrick</t>
  </si>
  <si>
    <t>Matt Collister</t>
  </si>
  <si>
    <t>Alan Schoenberger</t>
  </si>
  <si>
    <t>David Philippe</t>
  </si>
  <si>
    <t>Elizabeth Moffitt</t>
  </si>
  <si>
    <t>Alex Russell</t>
  </si>
  <si>
    <t>Andy Reiter</t>
  </si>
  <si>
    <t>Ann Steele</t>
  </si>
  <si>
    <t>Bill Donatelli</t>
  </si>
  <si>
    <t>Larry Tron</t>
  </si>
  <si>
    <t>Patrick Jones</t>
  </si>
  <si>
    <t>Dave Hallsten</t>
  </si>
  <si>
    <t>Tamara Dahlen</t>
  </si>
  <si>
    <t>Darren Budd</t>
  </si>
  <si>
    <t>Dorris Love</t>
  </si>
  <si>
    <t>Marina Lichtenstein</t>
  </si>
  <si>
    <t>Matt Collins</t>
  </si>
  <si>
    <t>Pauline Chand</t>
  </si>
  <si>
    <t>CN</t>
  </si>
  <si>
    <t>CR</t>
  </si>
  <si>
    <t>Formación</t>
  </si>
  <si>
    <t>Consultoría</t>
  </si>
  <si>
    <t>Infoproductos</t>
  </si>
  <si>
    <t>Tipo servicio</t>
  </si>
  <si>
    <t>Tipo Cliente</t>
  </si>
  <si>
    <t>Cliente generico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</si>
</sst>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13" xfId="0" applyFont="1" applyFill="1" applyBorder="1" applyAlignment="1"/>
    <xf numFmtId="165" fontId="6" fillId="9" borderId="13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6" fontId="0" fillId="0" borderId="0" xfId="3" applyNumberFormat="1" applyFont="1"/>
    <xf numFmtId="0" fontId="2" fillId="10" borderId="3" xfId="0" applyFont="1" applyFill="1" applyBorder="1" applyAlignment="1">
      <alignment horizontal="center"/>
    </xf>
    <xf numFmtId="0" fontId="3" fillId="11" borderId="4" xfId="0" applyFont="1" applyFill="1" applyBorder="1" applyAlignment="1"/>
    <xf numFmtId="3" fontId="6" fillId="11" borderId="5" xfId="0" applyNumberFormat="1" applyFont="1" applyFill="1" applyBorder="1" applyAlignment="1">
      <alignment horizontal="center"/>
    </xf>
    <xf numFmtId="3" fontId="6" fillId="12" borderId="6" xfId="0" applyNumberFormat="1" applyFont="1" applyFill="1" applyBorder="1" applyAlignment="1">
      <alignment horizontal="center"/>
    </xf>
    <xf numFmtId="0" fontId="3" fillId="13" borderId="7" xfId="0" applyFont="1" applyFill="1" applyBorder="1" applyAlignment="1"/>
    <xf numFmtId="3" fontId="6" fillId="13" borderId="1" xfId="0" applyNumberFormat="1" applyFont="1" applyFill="1" applyBorder="1" applyAlignment="1">
      <alignment horizontal="center"/>
    </xf>
    <xf numFmtId="3" fontId="6" fillId="14" borderId="8" xfId="0" applyNumberFormat="1" applyFont="1" applyFill="1" applyBorder="1" applyAlignment="1">
      <alignment horizontal="center"/>
    </xf>
    <xf numFmtId="0" fontId="6" fillId="13" borderId="4" xfId="0" applyFont="1" applyFill="1" applyBorder="1" applyAlignment="1"/>
    <xf numFmtId="3" fontId="4" fillId="13" borderId="5" xfId="0" applyNumberFormat="1" applyFont="1" applyFill="1" applyBorder="1" applyAlignment="1">
      <alignment horizontal="center"/>
    </xf>
    <xf numFmtId="3" fontId="6" fillId="14" borderId="12" xfId="0" applyNumberFormat="1" applyFont="1" applyFill="1" applyBorder="1" applyAlignment="1">
      <alignment horizontal="center"/>
    </xf>
    <xf numFmtId="3" fontId="4" fillId="13" borderId="1" xfId="0" applyNumberFormat="1" applyFont="1" applyFill="1" applyBorder="1" applyAlignment="1">
      <alignment horizontal="center"/>
    </xf>
    <xf numFmtId="0" fontId="3" fillId="13" borderId="1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0" fontId="6" fillId="11" borderId="13" xfId="0" applyFont="1" applyFill="1" applyBorder="1" applyAlignment="1"/>
    <xf numFmtId="165" fontId="6" fillId="15" borderId="13" xfId="2" applyNumberFormat="1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0" fontId="3" fillId="17" borderId="4" xfId="0" applyFont="1" applyFill="1" applyBorder="1" applyAlignment="1"/>
    <xf numFmtId="3" fontId="6" fillId="17" borderId="5" xfId="0" applyNumberFormat="1" applyFont="1" applyFill="1" applyBorder="1" applyAlignment="1">
      <alignment horizontal="center"/>
    </xf>
    <xf numFmtId="3" fontId="6" fillId="18" borderId="6" xfId="0" applyNumberFormat="1" applyFont="1" applyFill="1" applyBorder="1" applyAlignment="1">
      <alignment horizontal="center"/>
    </xf>
    <xf numFmtId="0" fontId="6" fillId="17" borderId="13" xfId="0" applyFont="1" applyFill="1" applyBorder="1" applyAlignment="1"/>
    <xf numFmtId="165" fontId="6" fillId="19" borderId="13" xfId="2" applyNumberFormat="1" applyFont="1" applyFill="1" applyBorder="1" applyAlignment="1">
      <alignment horizontal="center"/>
    </xf>
    <xf numFmtId="0" fontId="3" fillId="20" borderId="7" xfId="0" applyFont="1" applyFill="1" applyBorder="1" applyAlignment="1"/>
    <xf numFmtId="3" fontId="6" fillId="20" borderId="1" xfId="0" applyNumberFormat="1" applyFont="1" applyFill="1" applyBorder="1" applyAlignment="1">
      <alignment horizontal="center"/>
    </xf>
    <xf numFmtId="3" fontId="6" fillId="21" borderId="8" xfId="0" applyNumberFormat="1" applyFont="1" applyFill="1" applyBorder="1" applyAlignment="1">
      <alignment horizontal="center"/>
    </xf>
    <xf numFmtId="0" fontId="6" fillId="20" borderId="4" xfId="0" applyFont="1" applyFill="1" applyBorder="1" applyAlignment="1"/>
    <xf numFmtId="3" fontId="4" fillId="20" borderId="5" xfId="0" applyNumberFormat="1" applyFont="1" applyFill="1" applyBorder="1" applyAlignment="1">
      <alignment horizontal="center"/>
    </xf>
    <xf numFmtId="3" fontId="6" fillId="21" borderId="12" xfId="0" applyNumberFormat="1" applyFont="1" applyFill="1" applyBorder="1" applyAlignment="1">
      <alignment horizontal="center"/>
    </xf>
    <xf numFmtId="3" fontId="4" fillId="20" borderId="1" xfId="0" applyNumberFormat="1" applyFont="1" applyFill="1" applyBorder="1" applyAlignment="1">
      <alignment horizontal="center"/>
    </xf>
    <xf numFmtId="0" fontId="3" fillId="20" borderId="1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22" borderId="0" xfId="0" applyFont="1" applyFill="1"/>
    <xf numFmtId="0" fontId="0" fillId="23" borderId="0" xfId="0" applyFill="1"/>
    <xf numFmtId="0" fontId="0" fillId="24" borderId="0" xfId="0" applyFill="1"/>
    <xf numFmtId="0" fontId="5" fillId="24" borderId="0" xfId="0" applyFont="1" applyFill="1"/>
    <xf numFmtId="44" fontId="0" fillId="0" borderId="0" xfId="3" applyFont="1"/>
    <xf numFmtId="166" fontId="0" fillId="0" borderId="0" xfId="0" applyNumberFormat="1"/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</dxf>
    <dxf>
      <fill>
        <patternFill patternType="solid">
          <fgColor indexed="64"/>
          <bgColor theme="9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2F0C6B-1D95-4641-983D-129DC8AE816A}" name="Tabla1" displayName="Tabla1" ref="A1:P365" totalsRowShown="0" headerRowDxfId="0">
  <autoFilter ref="A1:P365" xr:uid="{EC9D82BD-52BA-4DF1-BFCE-4A4F44EA12D5}"/>
  <tableColumns count="16">
    <tableColumn id="1" xr3:uid="{DE392A00-7291-4B8F-AFDB-88FC4F86470A}" name="Referencia"/>
    <tableColumn id="2" xr3:uid="{0366CA0F-DE47-4B3B-A5E3-FFCCB0A23DFF}" name="Fecha" dataDxfId="7"/>
    <tableColumn id="3" xr3:uid="{5E0576A0-91B8-4E38-8F02-9CC7D8B29644}" name="Cliente"/>
    <tableColumn id="4" xr3:uid="{B7B6E8DA-7008-4E5B-AC32-C99DC2F9E6DA}" name="CIF/NIF del cliente"/>
    <tableColumn id="5" xr3:uid="{0FD963A6-BD86-48B8-B8A1-018CACD2CC01}" name="Email del cliente"/>
    <tableColumn id="6" xr3:uid="{04E21109-A195-42BC-B0D2-80E486EEDA17}" name="Teléfono"/>
    <tableColumn id="7" xr3:uid="{A9A9645F-65DF-4ABE-A527-16BA5E98E812}" name="Estado"/>
    <tableColumn id="8" xr3:uid="{911EBA86-A180-4F46-83B5-CB5FB819CC38}" name="Forma pago"/>
    <tableColumn id="9" xr3:uid="{1F91B982-039C-4A5E-83FB-D95FCEC82D32}" name="Cuenta bancaria"/>
    <tableColumn id="10" xr3:uid="{43B55E60-095E-4DB6-A56D-DDCCD50AAFCB}" name="Tipo de vencimiento"/>
    <tableColumn id="11" xr3:uid="{F1299731-3617-40D9-83E3-C302C4C61A66}" name="Total base" dataDxfId="6"/>
    <tableColumn id="12" xr3:uid="{AF77547D-E5A6-40E9-A294-588259857919}" name="Total impuestos" dataDxfId="5"/>
    <tableColumn id="13" xr3:uid="{CE95CFD3-D7D3-4ABB-A6FF-85A11EBC87E2}" name="Total importe" dataDxfId="4"/>
    <tableColumn id="14" xr3:uid="{73AD9623-CCC8-43EB-82EB-C6466F2324FC}" name="Importe cobrado" dataDxfId="3"/>
    <tableColumn id="15" xr3:uid="{A5B0482C-60DE-43CA-B80A-AE70147D3681}" name="Importe restante" dataDxfId="2">
      <calculatedColumnFormula>M2-N2</calculatedColumnFormula>
    </tableColumn>
    <tableColumn id="16" xr3:uid="{0C84AB7E-4E0E-4E4B-B064-86AA0D19BA74}" name="Mes" dataDxfId="1">
      <calculatedColumnFormula>TEXT(B2,"mmmmmmmmmmmmmm")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S25"/>
  <sheetViews>
    <sheetView showGridLines="0" topLeftCell="O1" zoomScaleNormal="100" workbookViewId="0">
      <selection activeCell="AC2" sqref="AC2"/>
    </sheetView>
  </sheetViews>
  <sheetFormatPr baseColWidth="10" defaultRowHeight="14.5" outlineLevelCol="1" x14ac:dyDescent="0.35"/>
  <cols>
    <col min="1" max="1" width="23.54296875" hidden="1" customWidth="1" outlineLevel="1"/>
    <col min="2" max="3" width="8.26953125" hidden="1" customWidth="1" outlineLevel="1"/>
    <col min="4" max="5" width="9.26953125" hidden="1" customWidth="1" outlineLevel="1"/>
    <col min="6" max="6" width="8.26953125" hidden="1" customWidth="1" outlineLevel="1"/>
    <col min="7" max="7" width="9.26953125" hidden="1" customWidth="1" outlineLevel="1"/>
    <col min="8" max="8" width="8.26953125" hidden="1" customWidth="1" outlineLevel="1"/>
    <col min="9" max="9" width="9.26953125" hidden="1" customWidth="1" outlineLevel="1"/>
    <col min="10" max="10" width="10.81640625" hidden="1" customWidth="1" outlineLevel="1"/>
    <col min="11" max="11" width="8.26953125" hidden="1" customWidth="1" outlineLevel="1"/>
    <col min="12" max="12" width="10.453125" hidden="1" customWidth="1" outlineLevel="1"/>
    <col min="13" max="13" width="9.7265625" hidden="1" customWidth="1" outlineLevel="1"/>
    <col min="14" max="14" width="10.26953125" hidden="1" customWidth="1" outlineLevel="1"/>
    <col min="15" max="15" width="2.26953125" customWidth="1" collapsed="1"/>
    <col min="16" max="16" width="23.54296875" bestFit="1" customWidth="1"/>
    <col min="17" max="18" width="8.26953125" style="10" bestFit="1" customWidth="1"/>
    <col min="19" max="20" width="9.26953125" style="10" bestFit="1" customWidth="1"/>
    <col min="21" max="21" width="8.26953125" style="10" bestFit="1" customWidth="1"/>
    <col min="22" max="22" width="9.26953125" style="10" bestFit="1" customWidth="1"/>
    <col min="23" max="23" width="8.26953125" style="10" bestFit="1" customWidth="1"/>
    <col min="24" max="24" width="9.26953125" style="10" bestFit="1" customWidth="1"/>
    <col min="25" max="25" width="10.81640625" style="10"/>
    <col min="26" max="26" width="8.26953125" style="10" bestFit="1" customWidth="1"/>
    <col min="27" max="27" width="10.453125" style="10" bestFit="1" customWidth="1"/>
    <col min="28" max="28" width="9.7265625" style="10" bestFit="1" customWidth="1"/>
    <col min="29" max="29" width="10.26953125" style="10" bestFit="1" customWidth="1"/>
    <col min="30" max="30" width="2.81640625" customWidth="1"/>
    <col min="31" max="31" width="23.54296875" hidden="1" customWidth="1" outlineLevel="1"/>
    <col min="32" max="44" width="10.81640625" hidden="1" customWidth="1" outlineLevel="1"/>
    <col min="45" max="45" width="10.81640625" collapsed="1"/>
  </cols>
  <sheetData>
    <row r="1" spans="1:45" x14ac:dyDescent="0.35">
      <c r="Q1" s="76">
        <v>1</v>
      </c>
      <c r="R1" s="76">
        <v>1</v>
      </c>
      <c r="S1" s="76">
        <v>0</v>
      </c>
      <c r="T1" s="76">
        <v>0</v>
      </c>
      <c r="U1" s="76">
        <v>0</v>
      </c>
      <c r="V1" s="76">
        <v>0</v>
      </c>
      <c r="W1" s="76">
        <v>0</v>
      </c>
      <c r="X1" s="76">
        <v>0</v>
      </c>
      <c r="Y1" s="76">
        <v>0</v>
      </c>
      <c r="Z1" s="76">
        <v>0</v>
      </c>
      <c r="AA1" s="76">
        <v>0</v>
      </c>
      <c r="AB1" s="76">
        <v>0</v>
      </c>
    </row>
    <row r="2" spans="1:45" x14ac:dyDescent="0.35">
      <c r="A2" s="46">
        <v>2018</v>
      </c>
      <c r="B2" s="46" t="s">
        <v>43</v>
      </c>
      <c r="C2" s="46" t="s">
        <v>44</v>
      </c>
      <c r="D2" s="46" t="s">
        <v>45</v>
      </c>
      <c r="E2" s="46" t="s">
        <v>46</v>
      </c>
      <c r="F2" s="46" t="s">
        <v>47</v>
      </c>
      <c r="G2" s="46" t="s">
        <v>48</v>
      </c>
      <c r="H2" s="46" t="s">
        <v>49</v>
      </c>
      <c r="I2" s="46" t="s">
        <v>50</v>
      </c>
      <c r="J2" s="46" t="s">
        <v>51</v>
      </c>
      <c r="K2" s="46" t="s">
        <v>52</v>
      </c>
      <c r="L2" s="46" t="s">
        <v>53</v>
      </c>
      <c r="M2" s="46" t="s">
        <v>54</v>
      </c>
      <c r="N2" s="46" t="s">
        <v>33</v>
      </c>
      <c r="P2" s="13">
        <v>2019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61" t="s">
        <v>61</v>
      </c>
      <c r="AF2" s="61" t="s">
        <v>43</v>
      </c>
      <c r="AG2" s="61" t="s">
        <v>44</v>
      </c>
      <c r="AH2" s="61" t="s">
        <v>45</v>
      </c>
      <c r="AI2" s="61" t="s">
        <v>46</v>
      </c>
      <c r="AJ2" s="61" t="s">
        <v>47</v>
      </c>
      <c r="AK2" s="61" t="s">
        <v>48</v>
      </c>
      <c r="AL2" s="61" t="s">
        <v>49</v>
      </c>
      <c r="AM2" s="61" t="s">
        <v>50</v>
      </c>
      <c r="AN2" s="61" t="s">
        <v>51</v>
      </c>
      <c r="AO2" s="61" t="s">
        <v>52</v>
      </c>
      <c r="AP2" s="61" t="s">
        <v>53</v>
      </c>
      <c r="AQ2" s="61" t="s">
        <v>54</v>
      </c>
      <c r="AR2" s="61" t="s">
        <v>33</v>
      </c>
    </row>
    <row r="3" spans="1:45" x14ac:dyDescent="0.35">
      <c r="A3" s="47" t="s">
        <v>34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9">
        <f t="shared" ref="N3:N7" si="0">SUM(B3:M3)</f>
        <v>0</v>
      </c>
      <c r="P3" s="33" t="s">
        <v>34</v>
      </c>
      <c r="Q3" s="34">
        <f>SUMIFS('Facturas 19'!$M:$M,'Facturas 19'!$P:$P,'Cuenta Resultados'!Q2)</f>
        <v>65794.299999999988</v>
      </c>
      <c r="R3" s="34">
        <f>SUMIFS('Facturas 19'!$M:$M,'Facturas 19'!$P:$P,'Cuenta Resultados'!R2)</f>
        <v>17324.370000000003</v>
      </c>
      <c r="S3" s="34">
        <f>SUMIFS('Facturas 19'!$M:$M,'Facturas 19'!$P:$P,'Cuenta Resultados'!S2)</f>
        <v>11024.21</v>
      </c>
      <c r="T3" s="34">
        <f>SUMIFS('Facturas 19'!$M:$M,'Facturas 19'!$P:$P,'Cuenta Resultados'!T2)</f>
        <v>11590.24</v>
      </c>
      <c r="U3" s="34">
        <f>SUMIFS('Facturas 19'!$M:$M,'Facturas 19'!$P:$P,'Cuenta Resultados'!U2)</f>
        <v>6608.3200000000015</v>
      </c>
      <c r="V3" s="34">
        <f>SUMIFS('Facturas 19'!$M:$M,'Facturas 19'!$P:$P,'Cuenta Resultados'!V2)</f>
        <v>8170.5200000000023</v>
      </c>
      <c r="W3" s="34">
        <f>SUMIFS('Facturas 19'!$M:$M,'Facturas 19'!$P:$P,'Cuenta Resultados'!W2)</f>
        <v>13216.639999999998</v>
      </c>
      <c r="X3" s="34">
        <f>SUMIFS('Facturas 19'!$M:$M,'Facturas 19'!$P:$P,'Cuenta Resultados'!X2)</f>
        <v>6672.5199999999995</v>
      </c>
      <c r="Y3" s="34">
        <f>SUMIFS('Facturas 19'!$M:$M,'Facturas 19'!$P:$P,'Cuenta Resultados'!Y2)</f>
        <v>15553.52</v>
      </c>
      <c r="Z3" s="34">
        <f>SUMIFS('Facturas 19'!$M:$M,'Facturas 19'!$P:$P,'Cuenta Resultados'!Z2)</f>
        <v>10879.759999999998</v>
      </c>
      <c r="AA3" s="34">
        <f>SUMIFS('Facturas 19'!$M:$M,'Facturas 19'!$P:$P,'Cuenta Resultados'!AA2)</f>
        <v>7079.1200000000008</v>
      </c>
      <c r="AB3" s="34">
        <f>SUMIFS('Facturas 19'!$M:$M,'Facturas 19'!$P:$P,'Cuenta Resultados'!AB2)</f>
        <v>11119.439999999999</v>
      </c>
      <c r="AC3" s="28">
        <f t="shared" ref="AC3:AC7" si="1">SUM(Q3:AB3)</f>
        <v>185032.95999999996</v>
      </c>
      <c r="AE3" s="62" t="s">
        <v>34</v>
      </c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4">
        <f t="shared" ref="AR3:AR7" si="2">SUM(AF3:AQ3)</f>
        <v>0</v>
      </c>
    </row>
    <row r="4" spans="1:45" x14ac:dyDescent="0.35">
      <c r="A4" s="19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P4" s="19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9"/>
      <c r="AE4" s="19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9"/>
    </row>
    <row r="5" spans="1:45" x14ac:dyDescent="0.35">
      <c r="A5" s="50" t="s">
        <v>35</v>
      </c>
      <c r="B5" s="51">
        <f t="shared" ref="B5:M5" si="3">SUM(B6)</f>
        <v>0</v>
      </c>
      <c r="C5" s="51">
        <f t="shared" si="3"/>
        <v>0</v>
      </c>
      <c r="D5" s="51">
        <f t="shared" si="3"/>
        <v>0</v>
      </c>
      <c r="E5" s="51">
        <f t="shared" si="3"/>
        <v>0</v>
      </c>
      <c r="F5" s="51">
        <f t="shared" si="3"/>
        <v>0</v>
      </c>
      <c r="G5" s="51">
        <f t="shared" si="3"/>
        <v>0</v>
      </c>
      <c r="H5" s="51">
        <f t="shared" si="3"/>
        <v>0</v>
      </c>
      <c r="I5" s="51">
        <f t="shared" si="3"/>
        <v>0</v>
      </c>
      <c r="J5" s="51">
        <f t="shared" si="3"/>
        <v>0</v>
      </c>
      <c r="K5" s="51">
        <f t="shared" si="3"/>
        <v>0</v>
      </c>
      <c r="L5" s="51">
        <f t="shared" si="3"/>
        <v>0</v>
      </c>
      <c r="M5" s="51">
        <f t="shared" si="3"/>
        <v>0</v>
      </c>
      <c r="N5" s="52">
        <f t="shared" si="0"/>
        <v>0</v>
      </c>
      <c r="P5" s="14" t="s">
        <v>35</v>
      </c>
      <c r="Q5" s="23">
        <f t="shared" ref="Q5:AB5" si="4">SUM(Q6)</f>
        <v>0</v>
      </c>
      <c r="R5" s="23">
        <f t="shared" si="4"/>
        <v>0</v>
      </c>
      <c r="S5" s="23">
        <f t="shared" si="4"/>
        <v>0</v>
      </c>
      <c r="T5" s="23">
        <f t="shared" si="4"/>
        <v>0</v>
      </c>
      <c r="U5" s="23">
        <f t="shared" si="4"/>
        <v>0</v>
      </c>
      <c r="V5" s="23">
        <f t="shared" si="4"/>
        <v>0</v>
      </c>
      <c r="W5" s="23">
        <f t="shared" si="4"/>
        <v>0</v>
      </c>
      <c r="X5" s="23">
        <f t="shared" si="4"/>
        <v>0</v>
      </c>
      <c r="Y5" s="23">
        <f t="shared" si="4"/>
        <v>0</v>
      </c>
      <c r="Z5" s="23">
        <f t="shared" si="4"/>
        <v>0</v>
      </c>
      <c r="AA5" s="23">
        <f t="shared" si="4"/>
        <v>0</v>
      </c>
      <c r="AB5" s="23">
        <f t="shared" si="4"/>
        <v>0</v>
      </c>
      <c r="AC5" s="29">
        <f t="shared" si="1"/>
        <v>0</v>
      </c>
      <c r="AE5" s="67" t="s">
        <v>35</v>
      </c>
      <c r="AF5" s="68">
        <f t="shared" ref="AF5:AQ5" si="5">SUM(AF6)</f>
        <v>0</v>
      </c>
      <c r="AG5" s="68">
        <f t="shared" si="5"/>
        <v>0</v>
      </c>
      <c r="AH5" s="68">
        <f t="shared" si="5"/>
        <v>0</v>
      </c>
      <c r="AI5" s="68">
        <f t="shared" si="5"/>
        <v>0</v>
      </c>
      <c r="AJ5" s="68">
        <f t="shared" si="5"/>
        <v>0</v>
      </c>
      <c r="AK5" s="68">
        <f t="shared" si="5"/>
        <v>0</v>
      </c>
      <c r="AL5" s="68">
        <f t="shared" si="5"/>
        <v>0</v>
      </c>
      <c r="AM5" s="68">
        <f t="shared" si="5"/>
        <v>0</v>
      </c>
      <c r="AN5" s="68">
        <f t="shared" si="5"/>
        <v>0</v>
      </c>
      <c r="AO5" s="68">
        <f t="shared" si="5"/>
        <v>0</v>
      </c>
      <c r="AP5" s="68">
        <f t="shared" si="5"/>
        <v>0</v>
      </c>
      <c r="AQ5" s="68">
        <f t="shared" si="5"/>
        <v>0</v>
      </c>
      <c r="AR5" s="69">
        <f t="shared" si="2"/>
        <v>0</v>
      </c>
    </row>
    <row r="6" spans="1:45" x14ac:dyDescent="0.35">
      <c r="A6" s="15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52">
        <f t="shared" si="0"/>
        <v>0</v>
      </c>
      <c r="P6" s="15" t="s">
        <v>36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9">
        <f t="shared" si="1"/>
        <v>0</v>
      </c>
      <c r="AE6" s="15" t="s">
        <v>36</v>
      </c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69">
        <f t="shared" si="2"/>
        <v>0</v>
      </c>
    </row>
    <row r="7" spans="1:45" x14ac:dyDescent="0.35">
      <c r="A7" s="16" t="s">
        <v>37</v>
      </c>
      <c r="B7" s="17">
        <f t="shared" ref="B7:M7" si="6">B3-B5</f>
        <v>0</v>
      </c>
      <c r="C7" s="17">
        <f t="shared" si="6"/>
        <v>0</v>
      </c>
      <c r="D7" s="17">
        <f t="shared" si="6"/>
        <v>0</v>
      </c>
      <c r="E7" s="17">
        <f t="shared" si="6"/>
        <v>0</v>
      </c>
      <c r="F7" s="17">
        <f t="shared" si="6"/>
        <v>0</v>
      </c>
      <c r="G7" s="17">
        <f t="shared" si="6"/>
        <v>0</v>
      </c>
      <c r="H7" s="17">
        <f t="shared" si="6"/>
        <v>0</v>
      </c>
      <c r="I7" s="17">
        <f t="shared" si="6"/>
        <v>0</v>
      </c>
      <c r="J7" s="17">
        <f t="shared" si="6"/>
        <v>0</v>
      </c>
      <c r="K7" s="17">
        <f t="shared" si="6"/>
        <v>0</v>
      </c>
      <c r="L7" s="17">
        <f t="shared" si="6"/>
        <v>0</v>
      </c>
      <c r="M7" s="17">
        <f t="shared" si="6"/>
        <v>0</v>
      </c>
      <c r="N7" s="24">
        <f t="shared" si="0"/>
        <v>0</v>
      </c>
      <c r="P7" s="16" t="s">
        <v>37</v>
      </c>
      <c r="Q7" s="17">
        <f t="shared" ref="Q7:AB7" si="7">Q3-Q5</f>
        <v>65794.299999999988</v>
      </c>
      <c r="R7" s="17">
        <f t="shared" si="7"/>
        <v>17324.370000000003</v>
      </c>
      <c r="S7" s="17">
        <f t="shared" si="7"/>
        <v>11024.21</v>
      </c>
      <c r="T7" s="17">
        <f t="shared" si="7"/>
        <v>11590.24</v>
      </c>
      <c r="U7" s="17">
        <f t="shared" si="7"/>
        <v>6608.3200000000015</v>
      </c>
      <c r="V7" s="17">
        <f t="shared" si="7"/>
        <v>8170.5200000000023</v>
      </c>
      <c r="W7" s="17">
        <f t="shared" si="7"/>
        <v>13216.639999999998</v>
      </c>
      <c r="X7" s="17">
        <f t="shared" si="7"/>
        <v>6672.5199999999995</v>
      </c>
      <c r="Y7" s="17">
        <f t="shared" si="7"/>
        <v>15553.52</v>
      </c>
      <c r="Z7" s="17">
        <f t="shared" si="7"/>
        <v>10879.759999999998</v>
      </c>
      <c r="AA7" s="17">
        <f t="shared" si="7"/>
        <v>7079.1200000000008</v>
      </c>
      <c r="AB7" s="17">
        <f t="shared" si="7"/>
        <v>11119.439999999999</v>
      </c>
      <c r="AC7" s="24">
        <f t="shared" si="1"/>
        <v>185032.95999999996</v>
      </c>
      <c r="AE7" s="16" t="s">
        <v>37</v>
      </c>
      <c r="AF7" s="17">
        <f t="shared" ref="AF7:AQ7" si="8">AF3-AF5</f>
        <v>0</v>
      </c>
      <c r="AG7" s="17">
        <f t="shared" si="8"/>
        <v>0</v>
      </c>
      <c r="AH7" s="17">
        <f t="shared" si="8"/>
        <v>0</v>
      </c>
      <c r="AI7" s="17">
        <f t="shared" si="8"/>
        <v>0</v>
      </c>
      <c r="AJ7" s="17">
        <f t="shared" si="8"/>
        <v>0</v>
      </c>
      <c r="AK7" s="17">
        <f t="shared" si="8"/>
        <v>0</v>
      </c>
      <c r="AL7" s="17">
        <f t="shared" si="8"/>
        <v>0</v>
      </c>
      <c r="AM7" s="17">
        <f t="shared" si="8"/>
        <v>0</v>
      </c>
      <c r="AN7" s="17">
        <f t="shared" si="8"/>
        <v>0</v>
      </c>
      <c r="AO7" s="17">
        <f t="shared" si="8"/>
        <v>0</v>
      </c>
      <c r="AP7" s="17">
        <f t="shared" si="8"/>
        <v>0</v>
      </c>
      <c r="AQ7" s="17">
        <f t="shared" si="8"/>
        <v>0</v>
      </c>
      <c r="AR7" s="24">
        <f t="shared" si="2"/>
        <v>0</v>
      </c>
    </row>
    <row r="8" spans="1:45" s="11" customFormat="1" x14ac:dyDescent="0.35">
      <c r="A8" s="12"/>
      <c r="B8" s="18" t="e">
        <f>B7/B3</f>
        <v>#DIV/0!</v>
      </c>
      <c r="C8" s="18" t="e">
        <f t="shared" ref="C8:M8" si="9">C7/C3</f>
        <v>#DIV/0!</v>
      </c>
      <c r="D8" s="18" t="e">
        <f t="shared" si="9"/>
        <v>#DIV/0!</v>
      </c>
      <c r="E8" s="18" t="e">
        <f t="shared" si="9"/>
        <v>#DIV/0!</v>
      </c>
      <c r="F8" s="18" t="e">
        <f t="shared" si="9"/>
        <v>#DIV/0!</v>
      </c>
      <c r="G8" s="18" t="e">
        <f t="shared" si="9"/>
        <v>#DIV/0!</v>
      </c>
      <c r="H8" s="18" t="e">
        <f t="shared" si="9"/>
        <v>#DIV/0!</v>
      </c>
      <c r="I8" s="18" t="e">
        <f t="shared" si="9"/>
        <v>#DIV/0!</v>
      </c>
      <c r="J8" s="18" t="e">
        <f t="shared" si="9"/>
        <v>#DIV/0!</v>
      </c>
      <c r="K8" s="18" t="e">
        <f t="shared" si="9"/>
        <v>#DIV/0!</v>
      </c>
      <c r="L8" s="18" t="e">
        <f t="shared" si="9"/>
        <v>#DIV/0!</v>
      </c>
      <c r="M8" s="18" t="e">
        <f t="shared" si="9"/>
        <v>#DIV/0!</v>
      </c>
      <c r="N8" s="25"/>
      <c r="P8" s="12"/>
      <c r="Q8" s="18">
        <f>Q7/Q3</f>
        <v>1</v>
      </c>
      <c r="R8" s="18">
        <f t="shared" ref="R8:AB8" si="10">R7/R3</f>
        <v>1</v>
      </c>
      <c r="S8" s="18">
        <f t="shared" si="10"/>
        <v>1</v>
      </c>
      <c r="T8" s="18">
        <f t="shared" si="10"/>
        <v>1</v>
      </c>
      <c r="U8" s="18">
        <f t="shared" si="10"/>
        <v>1</v>
      </c>
      <c r="V8" s="18">
        <f t="shared" si="10"/>
        <v>1</v>
      </c>
      <c r="W8" s="18">
        <f t="shared" si="10"/>
        <v>1</v>
      </c>
      <c r="X8" s="18">
        <f t="shared" si="10"/>
        <v>1</v>
      </c>
      <c r="Y8" s="18">
        <f t="shared" si="10"/>
        <v>1</v>
      </c>
      <c r="Z8" s="18">
        <f t="shared" si="10"/>
        <v>1</v>
      </c>
      <c r="AA8" s="18">
        <f t="shared" si="10"/>
        <v>1</v>
      </c>
      <c r="AB8" s="18">
        <f t="shared" si="10"/>
        <v>1</v>
      </c>
      <c r="AC8" s="25"/>
      <c r="AE8" s="12"/>
      <c r="AF8" s="18" t="e">
        <f>AF7/AF3</f>
        <v>#DIV/0!</v>
      </c>
      <c r="AG8" s="18" t="e">
        <f t="shared" ref="AG8:AQ8" si="11">AG7/AG3</f>
        <v>#DIV/0!</v>
      </c>
      <c r="AH8" s="18" t="e">
        <f t="shared" si="11"/>
        <v>#DIV/0!</v>
      </c>
      <c r="AI8" s="18" t="e">
        <f t="shared" si="11"/>
        <v>#DIV/0!</v>
      </c>
      <c r="AJ8" s="18" t="e">
        <f t="shared" si="11"/>
        <v>#DIV/0!</v>
      </c>
      <c r="AK8" s="18" t="e">
        <f t="shared" si="11"/>
        <v>#DIV/0!</v>
      </c>
      <c r="AL8" s="18" t="e">
        <f t="shared" si="11"/>
        <v>#DIV/0!</v>
      </c>
      <c r="AM8" s="18" t="e">
        <f t="shared" si="11"/>
        <v>#DIV/0!</v>
      </c>
      <c r="AN8" s="18" t="e">
        <f t="shared" si="11"/>
        <v>#DIV/0!</v>
      </c>
      <c r="AO8" s="18" t="e">
        <f t="shared" si="11"/>
        <v>#DIV/0!</v>
      </c>
      <c r="AP8" s="18" t="e">
        <f t="shared" si="11"/>
        <v>#DIV/0!</v>
      </c>
      <c r="AQ8" s="18" t="e">
        <f t="shared" si="11"/>
        <v>#DIV/0!</v>
      </c>
      <c r="AR8" s="25"/>
      <c r="AS8"/>
    </row>
    <row r="9" spans="1:45" x14ac:dyDescent="0.35">
      <c r="A9" s="19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P9" s="19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9"/>
      <c r="AE9" s="19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9"/>
    </row>
    <row r="10" spans="1:45" x14ac:dyDescent="0.35">
      <c r="A10" s="53" t="s">
        <v>55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5">
        <f t="shared" ref="N10:N16" si="12">SUM(B10:M10)</f>
        <v>0</v>
      </c>
      <c r="P10" s="32" t="s">
        <v>55</v>
      </c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0">
        <f t="shared" ref="AC10:AC16" si="13">SUM(Q10:AB10)</f>
        <v>0</v>
      </c>
      <c r="AE10" s="70" t="s">
        <v>55</v>
      </c>
      <c r="AF10" s="71" t="e">
        <f>SUMIFS(#REF!,#REF!,'Cuenta Resultados'!AF2,#REF!,'Cuenta Resultados'!$P$10)</f>
        <v>#REF!</v>
      </c>
      <c r="AG10" s="71" t="e">
        <f>SUMIFS(#REF!,#REF!,'Cuenta Resultados'!AG2,#REF!,'Cuenta Resultados'!$P$10)</f>
        <v>#REF!</v>
      </c>
      <c r="AH10" s="71" t="e">
        <f>SUMIFS(#REF!,#REF!,'Cuenta Resultados'!AH2,#REF!,'Cuenta Resultados'!$P$10)</f>
        <v>#REF!</v>
      </c>
      <c r="AI10" s="71" t="e">
        <f>SUMIFS(#REF!,#REF!,'Cuenta Resultados'!AI2,#REF!,'Cuenta Resultados'!$P$10)</f>
        <v>#REF!</v>
      </c>
      <c r="AJ10" s="71" t="e">
        <f>SUMIFS(#REF!,#REF!,'Cuenta Resultados'!AJ2,#REF!,'Cuenta Resultados'!$P$10)</f>
        <v>#REF!</v>
      </c>
      <c r="AK10" s="71" t="e">
        <f>SUMIFS(#REF!,#REF!,'Cuenta Resultados'!AK2,#REF!,'Cuenta Resultados'!$P$10)</f>
        <v>#REF!</v>
      </c>
      <c r="AL10" s="71" t="e">
        <f>SUMIFS(#REF!,#REF!,'Cuenta Resultados'!AL2,#REF!,'Cuenta Resultados'!$P$10)</f>
        <v>#REF!</v>
      </c>
      <c r="AM10" s="71" t="e">
        <f>SUMIFS(#REF!,#REF!,'Cuenta Resultados'!AM2,#REF!,'Cuenta Resultados'!$P$10)</f>
        <v>#REF!</v>
      </c>
      <c r="AN10" s="71" t="e">
        <f>SUMIFS(#REF!,#REF!,'Cuenta Resultados'!AN2,#REF!,'Cuenta Resultados'!$P$10)</f>
        <v>#REF!</v>
      </c>
      <c r="AO10" s="71" t="e">
        <f>SUMIFS(#REF!,#REF!,'Cuenta Resultados'!AO2,#REF!,'Cuenta Resultados'!$P$10)</f>
        <v>#REF!</v>
      </c>
      <c r="AP10" s="71" t="e">
        <f>SUMIFS(#REF!,#REF!,'Cuenta Resultados'!AP2,#REF!,'Cuenta Resultados'!$P$10)</f>
        <v>#REF!</v>
      </c>
      <c r="AQ10" s="71" t="e">
        <f>SUMIFS(#REF!,#REF!,'Cuenta Resultados'!AQ2,#REF!,'Cuenta Resultados'!$P$10)</f>
        <v>#REF!</v>
      </c>
      <c r="AR10" s="72" t="e">
        <f t="shared" ref="AR10:AR16" si="14">SUM(AF10:AQ10)</f>
        <v>#REF!</v>
      </c>
    </row>
    <row r="11" spans="1:45" x14ac:dyDescent="0.35">
      <c r="A11" s="50" t="s">
        <v>38</v>
      </c>
      <c r="B11" s="56">
        <f>SUM(B12:B15)</f>
        <v>0</v>
      </c>
      <c r="C11" s="56">
        <f t="shared" ref="C11:M11" si="15">SUM(C12:C15)</f>
        <v>0</v>
      </c>
      <c r="D11" s="56">
        <f t="shared" si="15"/>
        <v>0</v>
      </c>
      <c r="E11" s="56">
        <f t="shared" si="15"/>
        <v>0</v>
      </c>
      <c r="F11" s="56">
        <f t="shared" si="15"/>
        <v>0</v>
      </c>
      <c r="G11" s="56">
        <f t="shared" si="15"/>
        <v>0</v>
      </c>
      <c r="H11" s="56">
        <f t="shared" si="15"/>
        <v>0</v>
      </c>
      <c r="I11" s="56">
        <f t="shared" si="15"/>
        <v>0</v>
      </c>
      <c r="J11" s="56">
        <f t="shared" si="15"/>
        <v>0</v>
      </c>
      <c r="K11" s="56">
        <f t="shared" si="15"/>
        <v>0</v>
      </c>
      <c r="L11" s="56">
        <f t="shared" si="15"/>
        <v>0</v>
      </c>
      <c r="M11" s="56">
        <f t="shared" si="15"/>
        <v>0</v>
      </c>
      <c r="N11" s="52">
        <f t="shared" si="12"/>
        <v>0</v>
      </c>
      <c r="P11" s="14" t="s">
        <v>38</v>
      </c>
      <c r="Q11" s="4">
        <f>SUM(Q12:Q15)</f>
        <v>0</v>
      </c>
      <c r="R11" s="4">
        <f t="shared" ref="R11:AB11" si="16">SUM(R12:R15)</f>
        <v>0</v>
      </c>
      <c r="S11" s="4">
        <f t="shared" si="16"/>
        <v>0</v>
      </c>
      <c r="T11" s="4">
        <f t="shared" si="16"/>
        <v>0</v>
      </c>
      <c r="U11" s="4">
        <f t="shared" si="16"/>
        <v>0</v>
      </c>
      <c r="V11" s="4">
        <f t="shared" si="16"/>
        <v>0</v>
      </c>
      <c r="W11" s="4">
        <f t="shared" si="16"/>
        <v>0</v>
      </c>
      <c r="X11" s="4">
        <f t="shared" si="16"/>
        <v>0</v>
      </c>
      <c r="Y11" s="4">
        <f t="shared" si="16"/>
        <v>0</v>
      </c>
      <c r="Z11" s="4">
        <f t="shared" si="16"/>
        <v>0</v>
      </c>
      <c r="AA11" s="4">
        <f t="shared" si="16"/>
        <v>0</v>
      </c>
      <c r="AB11" s="4">
        <f t="shared" si="16"/>
        <v>0</v>
      </c>
      <c r="AC11" s="29">
        <f t="shared" si="13"/>
        <v>0</v>
      </c>
      <c r="AE11" s="67" t="s">
        <v>38</v>
      </c>
      <c r="AF11" s="73">
        <f>SUM(AF12:AF15)</f>
        <v>0</v>
      </c>
      <c r="AG11" s="73">
        <f t="shared" ref="AG11:AQ11" si="17">SUM(AG12:AG15)</f>
        <v>0</v>
      </c>
      <c r="AH11" s="73">
        <f t="shared" si="17"/>
        <v>0</v>
      </c>
      <c r="AI11" s="73">
        <f t="shared" si="17"/>
        <v>0</v>
      </c>
      <c r="AJ11" s="73">
        <f t="shared" si="17"/>
        <v>0</v>
      </c>
      <c r="AK11" s="73">
        <f t="shared" si="17"/>
        <v>0</v>
      </c>
      <c r="AL11" s="73">
        <f t="shared" si="17"/>
        <v>0</v>
      </c>
      <c r="AM11" s="73">
        <f t="shared" si="17"/>
        <v>0</v>
      </c>
      <c r="AN11" s="73">
        <f t="shared" si="17"/>
        <v>0</v>
      </c>
      <c r="AO11" s="73">
        <f t="shared" si="17"/>
        <v>0</v>
      </c>
      <c r="AP11" s="73">
        <f t="shared" si="17"/>
        <v>0</v>
      </c>
      <c r="AQ11" s="73">
        <f t="shared" si="17"/>
        <v>0</v>
      </c>
      <c r="AR11" s="69">
        <f t="shared" si="14"/>
        <v>0</v>
      </c>
    </row>
    <row r="12" spans="1:45" x14ac:dyDescent="0.35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52">
        <f t="shared" si="12"/>
        <v>0</v>
      </c>
      <c r="P12" s="15" t="s">
        <v>39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9">
        <f t="shared" si="13"/>
        <v>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69">
        <f t="shared" si="14"/>
        <v>0</v>
      </c>
    </row>
    <row r="13" spans="1:45" x14ac:dyDescent="0.35">
      <c r="A13" s="20" t="s">
        <v>56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52">
        <f t="shared" si="12"/>
        <v>0</v>
      </c>
      <c r="P13" s="20" t="s">
        <v>56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9">
        <f t="shared" si="13"/>
        <v>0</v>
      </c>
      <c r="AE13" s="20" t="s">
        <v>56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69">
        <f t="shared" si="14"/>
        <v>0</v>
      </c>
    </row>
    <row r="14" spans="1:45" x14ac:dyDescent="0.35">
      <c r="A14" s="15" t="s">
        <v>57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2">
        <f t="shared" si="12"/>
        <v>0</v>
      </c>
      <c r="P14" s="15" t="s">
        <v>57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9">
        <f t="shared" si="13"/>
        <v>0</v>
      </c>
      <c r="AE14" s="15" t="s">
        <v>57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69">
        <f t="shared" si="14"/>
        <v>0</v>
      </c>
    </row>
    <row r="15" spans="1:45" x14ac:dyDescent="0.35">
      <c r="A15" s="20" t="s">
        <v>58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52">
        <f t="shared" si="12"/>
        <v>0</v>
      </c>
      <c r="P15" s="20" t="s">
        <v>58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9">
        <f t="shared" si="13"/>
        <v>0</v>
      </c>
      <c r="AE15" s="20" t="s">
        <v>58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69">
        <f t="shared" si="14"/>
        <v>0</v>
      </c>
    </row>
    <row r="16" spans="1:45" x14ac:dyDescent="0.35">
      <c r="A16" s="16" t="s">
        <v>40</v>
      </c>
      <c r="B16" s="17">
        <f t="shared" ref="B16:M16" si="18">B7-B10-B11</f>
        <v>0</v>
      </c>
      <c r="C16" s="17">
        <f t="shared" si="18"/>
        <v>0</v>
      </c>
      <c r="D16" s="17">
        <f t="shared" si="18"/>
        <v>0</v>
      </c>
      <c r="E16" s="17">
        <f t="shared" si="18"/>
        <v>0</v>
      </c>
      <c r="F16" s="17">
        <f t="shared" si="18"/>
        <v>0</v>
      </c>
      <c r="G16" s="17">
        <f t="shared" si="18"/>
        <v>0</v>
      </c>
      <c r="H16" s="17">
        <f t="shared" si="18"/>
        <v>0</v>
      </c>
      <c r="I16" s="17">
        <f t="shared" si="18"/>
        <v>0</v>
      </c>
      <c r="J16" s="17">
        <f t="shared" si="18"/>
        <v>0</v>
      </c>
      <c r="K16" s="17">
        <f t="shared" si="18"/>
        <v>0</v>
      </c>
      <c r="L16" s="17">
        <f t="shared" si="18"/>
        <v>0</v>
      </c>
      <c r="M16" s="17">
        <f t="shared" si="18"/>
        <v>0</v>
      </c>
      <c r="N16" s="24">
        <f t="shared" si="12"/>
        <v>0</v>
      </c>
      <c r="P16" s="16" t="s">
        <v>40</v>
      </c>
      <c r="Q16" s="17">
        <f t="shared" ref="Q16:AB16" si="19">Q7-Q10-Q11</f>
        <v>65794.299999999988</v>
      </c>
      <c r="R16" s="17">
        <f t="shared" si="19"/>
        <v>17324.370000000003</v>
      </c>
      <c r="S16" s="17">
        <f t="shared" si="19"/>
        <v>11024.21</v>
      </c>
      <c r="T16" s="17">
        <f t="shared" si="19"/>
        <v>11590.24</v>
      </c>
      <c r="U16" s="17">
        <f t="shared" si="19"/>
        <v>6608.3200000000015</v>
      </c>
      <c r="V16" s="17">
        <f t="shared" si="19"/>
        <v>8170.5200000000023</v>
      </c>
      <c r="W16" s="17">
        <f t="shared" si="19"/>
        <v>13216.639999999998</v>
      </c>
      <c r="X16" s="17">
        <f t="shared" si="19"/>
        <v>6672.5199999999995</v>
      </c>
      <c r="Y16" s="17">
        <f t="shared" si="19"/>
        <v>15553.52</v>
      </c>
      <c r="Z16" s="17">
        <f t="shared" si="19"/>
        <v>10879.759999999998</v>
      </c>
      <c r="AA16" s="17">
        <f t="shared" si="19"/>
        <v>7079.1200000000008</v>
      </c>
      <c r="AB16" s="17">
        <f t="shared" si="19"/>
        <v>11119.439999999999</v>
      </c>
      <c r="AC16" s="24">
        <f t="shared" si="13"/>
        <v>185032.95999999996</v>
      </c>
      <c r="AE16" s="16" t="s">
        <v>40</v>
      </c>
      <c r="AF16" s="17" t="e">
        <f t="shared" ref="AF16:AQ16" si="20">AF7-AF10-AF11</f>
        <v>#REF!</v>
      </c>
      <c r="AG16" s="17" t="e">
        <f t="shared" si="20"/>
        <v>#REF!</v>
      </c>
      <c r="AH16" s="17" t="e">
        <f t="shared" si="20"/>
        <v>#REF!</v>
      </c>
      <c r="AI16" s="17" t="e">
        <f t="shared" si="20"/>
        <v>#REF!</v>
      </c>
      <c r="AJ16" s="17" t="e">
        <f t="shared" si="20"/>
        <v>#REF!</v>
      </c>
      <c r="AK16" s="17" t="e">
        <f t="shared" si="20"/>
        <v>#REF!</v>
      </c>
      <c r="AL16" s="17" t="e">
        <f t="shared" si="20"/>
        <v>#REF!</v>
      </c>
      <c r="AM16" s="17" t="e">
        <f t="shared" si="20"/>
        <v>#REF!</v>
      </c>
      <c r="AN16" s="17" t="e">
        <f t="shared" si="20"/>
        <v>#REF!</v>
      </c>
      <c r="AO16" s="17" t="e">
        <f t="shared" si="20"/>
        <v>#REF!</v>
      </c>
      <c r="AP16" s="17" t="e">
        <f t="shared" si="20"/>
        <v>#REF!</v>
      </c>
      <c r="AQ16" s="17" t="e">
        <f t="shared" si="20"/>
        <v>#REF!</v>
      </c>
      <c r="AR16" s="24" t="e">
        <f t="shared" si="14"/>
        <v>#REF!</v>
      </c>
    </row>
    <row r="17" spans="1:44" x14ac:dyDescent="0.35">
      <c r="A17" s="19"/>
      <c r="B17" s="21" t="e">
        <f>B16/B3</f>
        <v>#DIV/0!</v>
      </c>
      <c r="C17" s="21" t="e">
        <f t="shared" ref="C17:M17" si="21">C16/C3</f>
        <v>#DIV/0!</v>
      </c>
      <c r="D17" s="21" t="e">
        <f t="shared" si="21"/>
        <v>#DIV/0!</v>
      </c>
      <c r="E17" s="21" t="e">
        <f t="shared" si="21"/>
        <v>#DIV/0!</v>
      </c>
      <c r="F17" s="21" t="e">
        <f t="shared" si="21"/>
        <v>#DIV/0!</v>
      </c>
      <c r="G17" s="21" t="e">
        <f t="shared" si="21"/>
        <v>#DIV/0!</v>
      </c>
      <c r="H17" s="21" t="e">
        <f t="shared" si="21"/>
        <v>#DIV/0!</v>
      </c>
      <c r="I17" s="21" t="e">
        <f t="shared" si="21"/>
        <v>#DIV/0!</v>
      </c>
      <c r="J17" s="21" t="e">
        <f t="shared" si="21"/>
        <v>#DIV/0!</v>
      </c>
      <c r="K17" s="21" t="e">
        <f t="shared" si="21"/>
        <v>#DIV/0!</v>
      </c>
      <c r="L17" s="21" t="e">
        <f t="shared" si="21"/>
        <v>#DIV/0!</v>
      </c>
      <c r="M17" s="21" t="e">
        <f t="shared" si="21"/>
        <v>#DIV/0!</v>
      </c>
      <c r="N17" s="39"/>
      <c r="P17" s="19"/>
      <c r="Q17" s="21">
        <f>Q16/Q3</f>
        <v>1</v>
      </c>
      <c r="R17" s="21">
        <f t="shared" ref="R17:AB17" si="22">R16/R3</f>
        <v>1</v>
      </c>
      <c r="S17" s="21">
        <f t="shared" si="22"/>
        <v>1</v>
      </c>
      <c r="T17" s="21">
        <f t="shared" si="22"/>
        <v>1</v>
      </c>
      <c r="U17" s="21">
        <f t="shared" si="22"/>
        <v>1</v>
      </c>
      <c r="V17" s="21">
        <f t="shared" si="22"/>
        <v>1</v>
      </c>
      <c r="W17" s="21">
        <f t="shared" si="22"/>
        <v>1</v>
      </c>
      <c r="X17" s="21">
        <f t="shared" si="22"/>
        <v>1</v>
      </c>
      <c r="Y17" s="21">
        <f t="shared" si="22"/>
        <v>1</v>
      </c>
      <c r="Z17" s="21">
        <f t="shared" si="22"/>
        <v>1</v>
      </c>
      <c r="AA17" s="21">
        <f t="shared" si="22"/>
        <v>1</v>
      </c>
      <c r="AB17" s="21">
        <f t="shared" si="22"/>
        <v>1</v>
      </c>
      <c r="AC17" s="39"/>
      <c r="AE17" s="19"/>
      <c r="AF17" s="21" t="e">
        <f>AF16/AF3</f>
        <v>#REF!</v>
      </c>
      <c r="AG17" s="21" t="e">
        <f t="shared" ref="AG17:AQ17" si="23">AG16/AG3</f>
        <v>#REF!</v>
      </c>
      <c r="AH17" s="21" t="e">
        <f t="shared" si="23"/>
        <v>#REF!</v>
      </c>
      <c r="AI17" s="21" t="e">
        <f t="shared" si="23"/>
        <v>#REF!</v>
      </c>
      <c r="AJ17" s="21" t="e">
        <f t="shared" si="23"/>
        <v>#REF!</v>
      </c>
      <c r="AK17" s="21" t="e">
        <f t="shared" si="23"/>
        <v>#REF!</v>
      </c>
      <c r="AL17" s="21" t="e">
        <f t="shared" si="23"/>
        <v>#REF!</v>
      </c>
      <c r="AM17" s="21" t="e">
        <f t="shared" si="23"/>
        <v>#REF!</v>
      </c>
      <c r="AN17" s="21" t="e">
        <f t="shared" si="23"/>
        <v>#REF!</v>
      </c>
      <c r="AO17" s="21" t="e">
        <f t="shared" si="23"/>
        <v>#REF!</v>
      </c>
      <c r="AP17" s="21" t="e">
        <f t="shared" si="23"/>
        <v>#REF!</v>
      </c>
      <c r="AQ17" s="21" t="e">
        <f t="shared" si="23"/>
        <v>#REF!</v>
      </c>
      <c r="AR17" s="39"/>
    </row>
    <row r="18" spans="1:44" x14ac:dyDescent="0.3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9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39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39"/>
    </row>
    <row r="19" spans="1:44" x14ac:dyDescent="0.35">
      <c r="A19" s="59" t="s">
        <v>59</v>
      </c>
      <c r="B19" s="60">
        <f>B5+B10+B11</f>
        <v>0</v>
      </c>
      <c r="C19" s="60">
        <f t="shared" ref="C19:N19" si="24">C5+C10+C11</f>
        <v>0</v>
      </c>
      <c r="D19" s="60">
        <f t="shared" si="24"/>
        <v>0</v>
      </c>
      <c r="E19" s="60">
        <f t="shared" si="24"/>
        <v>0</v>
      </c>
      <c r="F19" s="60">
        <f t="shared" si="24"/>
        <v>0</v>
      </c>
      <c r="G19" s="60">
        <f t="shared" si="24"/>
        <v>0</v>
      </c>
      <c r="H19" s="60">
        <f t="shared" si="24"/>
        <v>0</v>
      </c>
      <c r="I19" s="60">
        <f t="shared" si="24"/>
        <v>0</v>
      </c>
      <c r="J19" s="60">
        <f t="shared" si="24"/>
        <v>0</v>
      </c>
      <c r="K19" s="60">
        <f t="shared" si="24"/>
        <v>0</v>
      </c>
      <c r="L19" s="60">
        <f t="shared" si="24"/>
        <v>0</v>
      </c>
      <c r="M19" s="60">
        <f t="shared" si="24"/>
        <v>0</v>
      </c>
      <c r="N19" s="60">
        <f t="shared" si="24"/>
        <v>0</v>
      </c>
      <c r="P19" s="35" t="s">
        <v>59</v>
      </c>
      <c r="Q19" s="36">
        <f>Q5+Q10+Q11</f>
        <v>0</v>
      </c>
      <c r="R19" s="36">
        <f t="shared" ref="R19:AC19" si="25">R5+R10+R11</f>
        <v>0</v>
      </c>
      <c r="S19" s="36">
        <f t="shared" si="25"/>
        <v>0</v>
      </c>
      <c r="T19" s="36">
        <f t="shared" si="25"/>
        <v>0</v>
      </c>
      <c r="U19" s="36">
        <f t="shared" si="25"/>
        <v>0</v>
      </c>
      <c r="V19" s="36">
        <f t="shared" si="25"/>
        <v>0</v>
      </c>
      <c r="W19" s="36">
        <f t="shared" si="25"/>
        <v>0</v>
      </c>
      <c r="X19" s="36">
        <f t="shared" si="25"/>
        <v>0</v>
      </c>
      <c r="Y19" s="36">
        <f t="shared" si="25"/>
        <v>0</v>
      </c>
      <c r="Z19" s="36">
        <f t="shared" si="25"/>
        <v>0</v>
      </c>
      <c r="AA19" s="36">
        <f t="shared" si="25"/>
        <v>0</v>
      </c>
      <c r="AB19" s="36">
        <f t="shared" si="25"/>
        <v>0</v>
      </c>
      <c r="AC19" s="36">
        <f t="shared" si="25"/>
        <v>0</v>
      </c>
      <c r="AE19" s="65" t="s">
        <v>59</v>
      </c>
      <c r="AF19" s="66" t="e">
        <f>AF5+AF10+AF11</f>
        <v>#REF!</v>
      </c>
      <c r="AG19" s="66" t="e">
        <f t="shared" ref="AG19:AR19" si="26">AG5+AG10+AG11</f>
        <v>#REF!</v>
      </c>
      <c r="AH19" s="66" t="e">
        <f t="shared" si="26"/>
        <v>#REF!</v>
      </c>
      <c r="AI19" s="66" t="e">
        <f t="shared" si="26"/>
        <v>#REF!</v>
      </c>
      <c r="AJ19" s="66" t="e">
        <f t="shared" si="26"/>
        <v>#REF!</v>
      </c>
      <c r="AK19" s="66" t="e">
        <f t="shared" si="26"/>
        <v>#REF!</v>
      </c>
      <c r="AL19" s="66" t="e">
        <f t="shared" si="26"/>
        <v>#REF!</v>
      </c>
      <c r="AM19" s="66" t="e">
        <f t="shared" si="26"/>
        <v>#REF!</v>
      </c>
      <c r="AN19" s="66" t="e">
        <f t="shared" si="26"/>
        <v>#REF!</v>
      </c>
      <c r="AO19" s="66" t="e">
        <f t="shared" si="26"/>
        <v>#REF!</v>
      </c>
      <c r="AP19" s="66" t="e">
        <f t="shared" si="26"/>
        <v>#REF!</v>
      </c>
      <c r="AQ19" s="66" t="e">
        <f t="shared" si="26"/>
        <v>#REF!</v>
      </c>
      <c r="AR19" s="66" t="e">
        <f t="shared" si="26"/>
        <v>#REF!</v>
      </c>
    </row>
    <row r="20" spans="1:44" x14ac:dyDescent="0.35">
      <c r="A20" s="7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P20" s="7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1"/>
      <c r="AE20" s="7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1"/>
    </row>
    <row r="21" spans="1:44" x14ac:dyDescent="0.35">
      <c r="A21" s="57" t="s">
        <v>41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8">
        <f t="shared" ref="N21:N22" si="27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28">SUM(Q21:AB21)</f>
        <v>0</v>
      </c>
      <c r="AE21" s="74" t="s">
        <v>41</v>
      </c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5">
        <f t="shared" ref="AR21:AR22" si="29">SUM(AF21:AQ21)</f>
        <v>0</v>
      </c>
    </row>
    <row r="22" spans="1:44" x14ac:dyDescent="0.35">
      <c r="A22" s="5" t="s">
        <v>42</v>
      </c>
      <c r="B22" s="6">
        <f t="shared" ref="B22:M22" si="30">B16-B21</f>
        <v>0</v>
      </c>
      <c r="C22" s="6">
        <f t="shared" si="30"/>
        <v>0</v>
      </c>
      <c r="D22" s="6">
        <f t="shared" si="30"/>
        <v>0</v>
      </c>
      <c r="E22" s="6">
        <f t="shared" si="30"/>
        <v>0</v>
      </c>
      <c r="F22" s="6">
        <f t="shared" si="30"/>
        <v>0</v>
      </c>
      <c r="G22" s="6">
        <f t="shared" si="30"/>
        <v>0</v>
      </c>
      <c r="H22" s="6">
        <f t="shared" si="30"/>
        <v>0</v>
      </c>
      <c r="I22" s="6">
        <f t="shared" si="30"/>
        <v>0</v>
      </c>
      <c r="J22" s="6">
        <f t="shared" si="30"/>
        <v>0</v>
      </c>
      <c r="K22" s="6">
        <f t="shared" si="30"/>
        <v>0</v>
      </c>
      <c r="L22" s="6">
        <f t="shared" si="30"/>
        <v>0</v>
      </c>
      <c r="M22" s="6">
        <f t="shared" si="30"/>
        <v>0</v>
      </c>
      <c r="N22" s="26">
        <f t="shared" si="27"/>
        <v>0</v>
      </c>
      <c r="P22" s="5" t="s">
        <v>42</v>
      </c>
      <c r="Q22" s="6">
        <f t="shared" ref="Q22:AB22" si="31">Q16-Q21</f>
        <v>65794.299999999988</v>
      </c>
      <c r="R22" s="6">
        <f t="shared" si="31"/>
        <v>17324.370000000003</v>
      </c>
      <c r="S22" s="6">
        <f t="shared" si="31"/>
        <v>11024.21</v>
      </c>
      <c r="T22" s="6">
        <f t="shared" si="31"/>
        <v>11590.24</v>
      </c>
      <c r="U22" s="6">
        <f t="shared" si="31"/>
        <v>6608.3200000000015</v>
      </c>
      <c r="V22" s="6">
        <f t="shared" si="31"/>
        <v>8170.5200000000023</v>
      </c>
      <c r="W22" s="6">
        <f t="shared" si="31"/>
        <v>13216.639999999998</v>
      </c>
      <c r="X22" s="6">
        <f t="shared" si="31"/>
        <v>6672.5199999999995</v>
      </c>
      <c r="Y22" s="6">
        <f t="shared" si="31"/>
        <v>15553.52</v>
      </c>
      <c r="Z22" s="6">
        <f t="shared" si="31"/>
        <v>10879.759999999998</v>
      </c>
      <c r="AA22" s="6">
        <f t="shared" si="31"/>
        <v>7079.1200000000008</v>
      </c>
      <c r="AB22" s="6">
        <f t="shared" si="31"/>
        <v>11119.439999999999</v>
      </c>
      <c r="AC22" s="26">
        <f t="shared" si="28"/>
        <v>185032.95999999996</v>
      </c>
      <c r="AE22" s="5" t="s">
        <v>42</v>
      </c>
      <c r="AF22" s="6" t="e">
        <f t="shared" ref="AF22:AQ22" si="32">AF16-AF21</f>
        <v>#REF!</v>
      </c>
      <c r="AG22" s="6" t="e">
        <f t="shared" si="32"/>
        <v>#REF!</v>
      </c>
      <c r="AH22" s="6" t="e">
        <f t="shared" si="32"/>
        <v>#REF!</v>
      </c>
      <c r="AI22" s="6" t="e">
        <f t="shared" si="32"/>
        <v>#REF!</v>
      </c>
      <c r="AJ22" s="6" t="e">
        <f t="shared" si="32"/>
        <v>#REF!</v>
      </c>
      <c r="AK22" s="6" t="e">
        <f t="shared" si="32"/>
        <v>#REF!</v>
      </c>
      <c r="AL22" s="6" t="e">
        <f t="shared" si="32"/>
        <v>#REF!</v>
      </c>
      <c r="AM22" s="6" t="e">
        <f t="shared" si="32"/>
        <v>#REF!</v>
      </c>
      <c r="AN22" s="6" t="e">
        <f t="shared" si="32"/>
        <v>#REF!</v>
      </c>
      <c r="AO22" s="6" t="e">
        <f t="shared" si="32"/>
        <v>#REF!</v>
      </c>
      <c r="AP22" s="6" t="e">
        <f t="shared" si="32"/>
        <v>#REF!</v>
      </c>
      <c r="AQ22" s="6" t="e">
        <f t="shared" si="32"/>
        <v>#REF!</v>
      </c>
      <c r="AR22" s="26" t="e">
        <f t="shared" si="29"/>
        <v>#REF!</v>
      </c>
    </row>
    <row r="23" spans="1:44" x14ac:dyDescent="0.35">
      <c r="A23" s="7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1"/>
      <c r="P23" s="7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1"/>
      <c r="AE23" s="7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1"/>
    </row>
    <row r="24" spans="1:44" x14ac:dyDescent="0.35">
      <c r="A24" s="44" t="s">
        <v>60</v>
      </c>
      <c r="B24" s="8">
        <f>B22</f>
        <v>0</v>
      </c>
      <c r="C24" s="8">
        <f t="shared" ref="C24:M24" si="33">C22</f>
        <v>0</v>
      </c>
      <c r="D24" s="8">
        <f t="shared" si="33"/>
        <v>0</v>
      </c>
      <c r="E24" s="8">
        <f t="shared" si="33"/>
        <v>0</v>
      </c>
      <c r="F24" s="8">
        <f t="shared" si="33"/>
        <v>0</v>
      </c>
      <c r="G24" s="8">
        <f t="shared" si="33"/>
        <v>0</v>
      </c>
      <c r="H24" s="8">
        <f t="shared" si="33"/>
        <v>0</v>
      </c>
      <c r="I24" s="8">
        <f t="shared" si="33"/>
        <v>0</v>
      </c>
      <c r="J24" s="8">
        <f t="shared" si="33"/>
        <v>0</v>
      </c>
      <c r="K24" s="8">
        <f t="shared" si="33"/>
        <v>0</v>
      </c>
      <c r="L24" s="8">
        <f t="shared" si="33"/>
        <v>0</v>
      </c>
      <c r="M24" s="8">
        <f t="shared" si="33"/>
        <v>0</v>
      </c>
      <c r="N24" s="27">
        <f t="shared" ref="N24" si="34">SUM(B24:M24)</f>
        <v>0</v>
      </c>
      <c r="P24" s="44" t="s">
        <v>60</v>
      </c>
      <c r="Q24" s="8">
        <f>Q22</f>
        <v>65794.299999999988</v>
      </c>
      <c r="R24" s="8">
        <f t="shared" ref="R24:AB24" si="35">R22</f>
        <v>17324.370000000003</v>
      </c>
      <c r="S24" s="8">
        <f t="shared" si="35"/>
        <v>11024.21</v>
      </c>
      <c r="T24" s="8">
        <f t="shared" si="35"/>
        <v>11590.24</v>
      </c>
      <c r="U24" s="8">
        <f t="shared" si="35"/>
        <v>6608.3200000000015</v>
      </c>
      <c r="V24" s="8">
        <f t="shared" si="35"/>
        <v>8170.5200000000023</v>
      </c>
      <c r="W24" s="8">
        <f t="shared" si="35"/>
        <v>13216.639999999998</v>
      </c>
      <c r="X24" s="8">
        <f t="shared" si="35"/>
        <v>6672.5199999999995</v>
      </c>
      <c r="Y24" s="8">
        <f t="shared" si="35"/>
        <v>15553.52</v>
      </c>
      <c r="Z24" s="8">
        <f t="shared" si="35"/>
        <v>10879.759999999998</v>
      </c>
      <c r="AA24" s="8">
        <f t="shared" si="35"/>
        <v>7079.1200000000008</v>
      </c>
      <c r="AB24" s="8">
        <f t="shared" si="35"/>
        <v>11119.439999999999</v>
      </c>
      <c r="AC24" s="27">
        <f t="shared" ref="AC24" si="36">SUM(Q24:AB24)</f>
        <v>185032.95999999996</v>
      </c>
      <c r="AE24" s="44" t="s">
        <v>60</v>
      </c>
      <c r="AF24" s="8" t="e">
        <f>AF22</f>
        <v>#REF!</v>
      </c>
      <c r="AG24" s="8" t="e">
        <f t="shared" ref="AG24:AQ24" si="37">AG22</f>
        <v>#REF!</v>
      </c>
      <c r="AH24" s="8" t="e">
        <f t="shared" si="37"/>
        <v>#REF!</v>
      </c>
      <c r="AI24" s="8" t="e">
        <f t="shared" si="37"/>
        <v>#REF!</v>
      </c>
      <c r="AJ24" s="8" t="e">
        <f t="shared" si="37"/>
        <v>#REF!</v>
      </c>
      <c r="AK24" s="8" t="e">
        <f t="shared" si="37"/>
        <v>#REF!</v>
      </c>
      <c r="AL24" s="8" t="e">
        <f t="shared" si="37"/>
        <v>#REF!</v>
      </c>
      <c r="AM24" s="8" t="e">
        <f t="shared" si="37"/>
        <v>#REF!</v>
      </c>
      <c r="AN24" s="8" t="e">
        <f t="shared" si="37"/>
        <v>#REF!</v>
      </c>
      <c r="AO24" s="8" t="e">
        <f t="shared" si="37"/>
        <v>#REF!</v>
      </c>
      <c r="AP24" s="8" t="e">
        <f t="shared" si="37"/>
        <v>#REF!</v>
      </c>
      <c r="AQ24" s="8" t="e">
        <f t="shared" si="37"/>
        <v>#REF!</v>
      </c>
      <c r="AR24" s="27" t="e">
        <f t="shared" ref="AR24" si="38">SUM(AF24:AQ24)</f>
        <v>#REF!</v>
      </c>
    </row>
    <row r="25" spans="1:44" x14ac:dyDescent="0.35">
      <c r="A25" s="9"/>
      <c r="B25" s="42" t="e">
        <f t="shared" ref="B25" si="39">B24/B3</f>
        <v>#DIV/0!</v>
      </c>
      <c r="C25" s="42" t="e">
        <f t="shared" ref="C25" si="40">C24/C3</f>
        <v>#DIV/0!</v>
      </c>
      <c r="D25" s="42" t="e">
        <f t="shared" ref="D25" si="41">D24/D3</f>
        <v>#DIV/0!</v>
      </c>
      <c r="E25" s="42" t="e">
        <f t="shared" ref="E25" si="42">E24/E3</f>
        <v>#DIV/0!</v>
      </c>
      <c r="F25" s="42" t="e">
        <f t="shared" ref="F25" si="43">F24/F3</f>
        <v>#DIV/0!</v>
      </c>
      <c r="G25" s="42" t="e">
        <f t="shared" ref="G25" si="44">G24/G3</f>
        <v>#DIV/0!</v>
      </c>
      <c r="H25" s="42" t="e">
        <f t="shared" ref="H25" si="45">H24/H3</f>
        <v>#DIV/0!</v>
      </c>
      <c r="I25" s="42" t="e">
        <f t="shared" ref="I25" si="46">I24/I3</f>
        <v>#DIV/0!</v>
      </c>
      <c r="J25" s="42" t="e">
        <f t="shared" ref="J25" si="47">J24/J3</f>
        <v>#DIV/0!</v>
      </c>
      <c r="K25" s="42" t="e">
        <f t="shared" ref="K25" si="48">K24/K3</f>
        <v>#DIV/0!</v>
      </c>
      <c r="L25" s="42" t="e">
        <f t="shared" ref="L25" si="49">L24/L3</f>
        <v>#DIV/0!</v>
      </c>
      <c r="M25" s="42" t="e">
        <f t="shared" ref="M25" si="50">M24/M3</f>
        <v>#DIV/0!</v>
      </c>
      <c r="N25" s="43"/>
      <c r="P25" s="9"/>
      <c r="Q25" s="42">
        <f t="shared" ref="Q25:AB25" si="51">Q24/Q3</f>
        <v>1</v>
      </c>
      <c r="R25" s="42">
        <f t="shared" si="51"/>
        <v>1</v>
      </c>
      <c r="S25" s="42">
        <f t="shared" si="51"/>
        <v>1</v>
      </c>
      <c r="T25" s="42">
        <f t="shared" si="51"/>
        <v>1</v>
      </c>
      <c r="U25" s="42">
        <f t="shared" si="51"/>
        <v>1</v>
      </c>
      <c r="V25" s="42">
        <f t="shared" si="51"/>
        <v>1</v>
      </c>
      <c r="W25" s="42">
        <f t="shared" si="51"/>
        <v>1</v>
      </c>
      <c r="X25" s="42">
        <f t="shared" si="51"/>
        <v>1</v>
      </c>
      <c r="Y25" s="42">
        <f t="shared" si="51"/>
        <v>1</v>
      </c>
      <c r="Z25" s="42">
        <f t="shared" si="51"/>
        <v>1</v>
      </c>
      <c r="AA25" s="42">
        <f t="shared" si="51"/>
        <v>1</v>
      </c>
      <c r="AB25" s="42">
        <f t="shared" si="51"/>
        <v>1</v>
      </c>
      <c r="AC25" s="43"/>
      <c r="AE25" s="9"/>
      <c r="AF25" s="42" t="e">
        <f t="shared" ref="AF25" si="52">AF24/AF3</f>
        <v>#REF!</v>
      </c>
      <c r="AG25" s="42" t="e">
        <f t="shared" ref="AG25" si="53">AG24/AG3</f>
        <v>#REF!</v>
      </c>
      <c r="AH25" s="42" t="e">
        <f t="shared" ref="AH25" si="54">AH24/AH3</f>
        <v>#REF!</v>
      </c>
      <c r="AI25" s="42" t="e">
        <f t="shared" ref="AI25" si="55">AI24/AI3</f>
        <v>#REF!</v>
      </c>
      <c r="AJ25" s="42" t="e">
        <f t="shared" ref="AJ25" si="56">AJ24/AJ3</f>
        <v>#REF!</v>
      </c>
      <c r="AK25" s="42" t="e">
        <f t="shared" ref="AK25" si="57">AK24/AK3</f>
        <v>#REF!</v>
      </c>
      <c r="AL25" s="42" t="e">
        <f t="shared" ref="AL25" si="58">AL24/AL3</f>
        <v>#REF!</v>
      </c>
      <c r="AM25" s="42" t="e">
        <f t="shared" ref="AM25" si="59">AM24/AM3</f>
        <v>#REF!</v>
      </c>
      <c r="AN25" s="42" t="e">
        <f t="shared" ref="AN25" si="60">AN24/AN3</f>
        <v>#REF!</v>
      </c>
      <c r="AO25" s="42" t="e">
        <f t="shared" ref="AO25" si="61">AO24/AO3</f>
        <v>#REF!</v>
      </c>
      <c r="AP25" s="42" t="e">
        <f t="shared" ref="AP25" si="62">AP24/AP3</f>
        <v>#REF!</v>
      </c>
      <c r="AQ25" s="42" t="e">
        <f t="shared" ref="AQ25" si="63">AQ24/AQ3</f>
        <v>#REF!</v>
      </c>
      <c r="AR25" s="43"/>
    </row>
  </sheetData>
  <conditionalFormatting sqref="Q8:AB8">
    <cfRule type="cellIs" dxfId="10" priority="3" operator="lessThan">
      <formula>0.8</formula>
    </cfRule>
  </conditionalFormatting>
  <conditionalFormatting sqref="Q17:AB17">
    <cfRule type="cellIs" dxfId="9" priority="2" operator="lessThan">
      <formula>0.2</formula>
    </cfRule>
  </conditionalFormatting>
  <conditionalFormatting sqref="Q25:AB25">
    <cfRule type="cellIs" dxfId="8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tabSelected="1" zoomScale="85" zoomScaleNormal="85" workbookViewId="0">
      <selection sqref="A1:P365"/>
    </sheetView>
  </sheetViews>
  <sheetFormatPr baseColWidth="10" defaultColWidth="8.7265625" defaultRowHeight="14.5" x14ac:dyDescent="0.35"/>
  <cols>
    <col min="1" max="1" width="12.08984375" customWidth="1"/>
    <col min="2" max="2" width="11" bestFit="1" customWidth="1"/>
    <col min="3" max="3" width="41.1796875" customWidth="1"/>
    <col min="4" max="4" width="15.81640625" hidden="1" customWidth="1"/>
    <col min="5" max="5" width="25.453125" hidden="1" customWidth="1"/>
    <col min="6" max="6" width="21.7265625" hidden="1" customWidth="1"/>
    <col min="7" max="7" width="19" bestFit="1" customWidth="1"/>
    <col min="8" max="8" width="19.81640625" hidden="1" customWidth="1"/>
    <col min="9" max="9" width="15.26953125" hidden="1" customWidth="1"/>
    <col min="10" max="10" width="17.7265625" hidden="1" customWidth="1"/>
    <col min="11" max="11" width="11.54296875" customWidth="1"/>
    <col min="12" max="12" width="14.1796875" hidden="1" customWidth="1"/>
    <col min="13" max="13" width="14.453125" customWidth="1"/>
    <col min="14" max="14" width="14.81640625" hidden="1" customWidth="1"/>
    <col min="15" max="15" width="17.453125" customWidth="1"/>
    <col min="18" max="18" width="10.26953125" bestFit="1" customWidth="1"/>
    <col min="20" max="20" width="41.26953125" bestFit="1" customWidth="1"/>
    <col min="21" max="21" width="17.26953125" bestFit="1" customWidth="1"/>
    <col min="23" max="23" width="38.81640625" bestFit="1" customWidth="1"/>
  </cols>
  <sheetData>
    <row r="1" spans="1:16" x14ac:dyDescent="0.35">
      <c r="A1" s="77" t="s">
        <v>0</v>
      </c>
      <c r="B1" s="77" t="s">
        <v>1</v>
      </c>
      <c r="C1" s="77" t="s">
        <v>2</v>
      </c>
      <c r="D1" s="77" t="s">
        <v>3</v>
      </c>
      <c r="E1" s="77" t="s">
        <v>4</v>
      </c>
      <c r="F1" s="77" t="s">
        <v>62</v>
      </c>
      <c r="G1" s="77" t="s">
        <v>5</v>
      </c>
      <c r="H1" s="77" t="s">
        <v>6</v>
      </c>
      <c r="I1" s="77" t="s">
        <v>7</v>
      </c>
      <c r="J1" s="77" t="s">
        <v>8</v>
      </c>
      <c r="K1" s="77" t="s">
        <v>9</v>
      </c>
      <c r="L1" s="77" t="s">
        <v>10</v>
      </c>
      <c r="M1" s="77" t="s">
        <v>11</v>
      </c>
      <c r="N1" s="77" t="s">
        <v>12</v>
      </c>
      <c r="O1" s="77" t="s">
        <v>13</v>
      </c>
      <c r="P1" s="77" t="s">
        <v>32</v>
      </c>
    </row>
    <row r="2" spans="1:16" x14ac:dyDescent="0.35">
      <c r="A2" t="s">
        <v>14</v>
      </c>
      <c r="B2" s="1">
        <v>43131</v>
      </c>
      <c r="C2" t="s">
        <v>63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78" t="str">
        <f>TEXT(B2,"mmmmmmmmmmmmmm")</f>
        <v>enero</v>
      </c>
    </row>
    <row r="3" spans="1:16" x14ac:dyDescent="0.35">
      <c r="A3" t="s">
        <v>18</v>
      </c>
      <c r="B3" s="1">
        <v>43131</v>
      </c>
      <c r="C3" t="s">
        <v>64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78" t="str">
        <f t="shared" ref="P3:P66" si="1">TEXT(B3,"mmmmmmmmmmmmmm")</f>
        <v>enero</v>
      </c>
    </row>
    <row r="4" spans="1:16" x14ac:dyDescent="0.35">
      <c r="A4" t="s">
        <v>20</v>
      </c>
      <c r="B4" s="1">
        <v>43131</v>
      </c>
      <c r="C4" t="s">
        <v>65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78" t="str">
        <f t="shared" si="1"/>
        <v>enero</v>
      </c>
    </row>
    <row r="5" spans="1:16" x14ac:dyDescent="0.35">
      <c r="A5" t="s">
        <v>22</v>
      </c>
      <c r="B5" s="1">
        <v>43131</v>
      </c>
      <c r="C5" t="s">
        <v>66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78" t="str">
        <f t="shared" si="1"/>
        <v>enero</v>
      </c>
    </row>
    <row r="6" spans="1:16" x14ac:dyDescent="0.35">
      <c r="A6" t="s">
        <v>23</v>
      </c>
      <c r="B6" s="1">
        <v>43131</v>
      </c>
      <c r="C6" t="s">
        <v>67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78" t="str">
        <f t="shared" si="1"/>
        <v>enero</v>
      </c>
    </row>
    <row r="7" spans="1:16" x14ac:dyDescent="0.35">
      <c r="A7" t="s">
        <v>24</v>
      </c>
      <c r="B7" s="1">
        <v>43131</v>
      </c>
      <c r="C7" t="s">
        <v>68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78" t="str">
        <f t="shared" si="1"/>
        <v>enero</v>
      </c>
    </row>
    <row r="8" spans="1:16" x14ac:dyDescent="0.35">
      <c r="A8" t="s">
        <v>25</v>
      </c>
      <c r="B8" s="1">
        <v>43130</v>
      </c>
      <c r="C8" t="s">
        <v>69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78" t="str">
        <f t="shared" si="1"/>
        <v>enero</v>
      </c>
    </row>
    <row r="9" spans="1:16" x14ac:dyDescent="0.35">
      <c r="A9" t="s">
        <v>26</v>
      </c>
      <c r="B9" s="1">
        <v>43126</v>
      </c>
      <c r="C9" t="s">
        <v>70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78" t="str">
        <f t="shared" si="1"/>
        <v>enero</v>
      </c>
    </row>
    <row r="10" spans="1:16" x14ac:dyDescent="0.35">
      <c r="A10" t="s">
        <v>27</v>
      </c>
      <c r="B10" s="1">
        <v>43125</v>
      </c>
      <c r="C10" t="s">
        <v>71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78" t="str">
        <f t="shared" si="1"/>
        <v>enero</v>
      </c>
    </row>
    <row r="11" spans="1:16" x14ac:dyDescent="0.35">
      <c r="A11" t="s">
        <v>28</v>
      </c>
      <c r="B11" s="1">
        <v>43125</v>
      </c>
      <c r="C11" t="s">
        <v>72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78" t="str">
        <f t="shared" si="1"/>
        <v>enero</v>
      </c>
    </row>
    <row r="12" spans="1:16" x14ac:dyDescent="0.35">
      <c r="A12" t="s">
        <v>29</v>
      </c>
      <c r="B12" s="1">
        <v>43125</v>
      </c>
      <c r="C12" t="s">
        <v>73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78" t="str">
        <f t="shared" si="1"/>
        <v>enero</v>
      </c>
    </row>
    <row r="13" spans="1:16" x14ac:dyDescent="0.35">
      <c r="A13" t="s">
        <v>30</v>
      </c>
      <c r="B13" s="1">
        <v>43125</v>
      </c>
      <c r="C13" t="s">
        <v>74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78" t="str">
        <f t="shared" si="1"/>
        <v>enero</v>
      </c>
    </row>
    <row r="14" spans="1:16" x14ac:dyDescent="0.35">
      <c r="A14" t="s">
        <v>31</v>
      </c>
      <c r="B14" s="1">
        <v>43124</v>
      </c>
      <c r="C14" t="s">
        <v>75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78" t="str">
        <f t="shared" si="1"/>
        <v>enero</v>
      </c>
    </row>
    <row r="15" spans="1:16" x14ac:dyDescent="0.35">
      <c r="A15" t="s">
        <v>14</v>
      </c>
      <c r="B15" s="1">
        <v>43130</v>
      </c>
      <c r="C15" t="s">
        <v>76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78" t="str">
        <f t="shared" si="1"/>
        <v>enero</v>
      </c>
    </row>
    <row r="16" spans="1:16" x14ac:dyDescent="0.35">
      <c r="A16" t="s">
        <v>18</v>
      </c>
      <c r="B16" s="1">
        <v>43130</v>
      </c>
      <c r="C16" t="s">
        <v>77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78" t="str">
        <f t="shared" si="1"/>
        <v>enero</v>
      </c>
    </row>
    <row r="17" spans="1:16" x14ac:dyDescent="0.35">
      <c r="A17" t="s">
        <v>20</v>
      </c>
      <c r="B17" s="1">
        <v>43130</v>
      </c>
      <c r="C17" t="s">
        <v>78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78" t="str">
        <f t="shared" si="1"/>
        <v>enero</v>
      </c>
    </row>
    <row r="18" spans="1:16" x14ac:dyDescent="0.35">
      <c r="A18" t="s">
        <v>22</v>
      </c>
      <c r="B18" s="1">
        <v>43130</v>
      </c>
      <c r="C18" t="s">
        <v>79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78" t="str">
        <f t="shared" si="1"/>
        <v>enero</v>
      </c>
    </row>
    <row r="19" spans="1:16" x14ac:dyDescent="0.35">
      <c r="A19" t="s">
        <v>23</v>
      </c>
      <c r="B19" s="1">
        <v>43130</v>
      </c>
      <c r="C19" t="s">
        <v>80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78" t="str">
        <f t="shared" si="1"/>
        <v>enero</v>
      </c>
    </row>
    <row r="20" spans="1:16" x14ac:dyDescent="0.35">
      <c r="A20" t="s">
        <v>24</v>
      </c>
      <c r="B20" s="1">
        <v>43130</v>
      </c>
      <c r="C20" t="s">
        <v>81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78" t="str">
        <f t="shared" si="1"/>
        <v>enero</v>
      </c>
    </row>
    <row r="21" spans="1:16" x14ac:dyDescent="0.35">
      <c r="A21" t="s">
        <v>25</v>
      </c>
      <c r="B21" s="1">
        <v>43130</v>
      </c>
      <c r="C21" t="s">
        <v>82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78" t="str">
        <f t="shared" si="1"/>
        <v>enero</v>
      </c>
    </row>
    <row r="22" spans="1:16" x14ac:dyDescent="0.35">
      <c r="A22" t="s">
        <v>26</v>
      </c>
      <c r="B22" s="1">
        <v>43126</v>
      </c>
      <c r="C22" t="s">
        <v>83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78" t="str">
        <f t="shared" si="1"/>
        <v>enero</v>
      </c>
    </row>
    <row r="23" spans="1:16" x14ac:dyDescent="0.35">
      <c r="A23" t="s">
        <v>27</v>
      </c>
      <c r="B23" s="1">
        <v>43125</v>
      </c>
      <c r="C23" t="s">
        <v>84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78" t="str">
        <f t="shared" si="1"/>
        <v>enero</v>
      </c>
    </row>
    <row r="24" spans="1:16" x14ac:dyDescent="0.35">
      <c r="A24" t="s">
        <v>28</v>
      </c>
      <c r="B24" s="1">
        <v>43125</v>
      </c>
      <c r="C24" t="s">
        <v>85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78" t="str">
        <f t="shared" si="1"/>
        <v>enero</v>
      </c>
    </row>
    <row r="25" spans="1:16" x14ac:dyDescent="0.35">
      <c r="A25" t="s">
        <v>29</v>
      </c>
      <c r="B25" s="1">
        <v>43125</v>
      </c>
      <c r="C25" t="s">
        <v>86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78" t="str">
        <f t="shared" si="1"/>
        <v>enero</v>
      </c>
    </row>
    <row r="26" spans="1:16" x14ac:dyDescent="0.35">
      <c r="A26" t="s">
        <v>30</v>
      </c>
      <c r="B26" s="1">
        <v>43125</v>
      </c>
      <c r="C26" t="s">
        <v>87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78" t="str">
        <f t="shared" si="1"/>
        <v>enero</v>
      </c>
    </row>
    <row r="27" spans="1:16" x14ac:dyDescent="0.35">
      <c r="A27" t="s">
        <v>31</v>
      </c>
      <c r="B27" s="1">
        <v>43124</v>
      </c>
      <c r="C27" t="s">
        <v>88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78" t="str">
        <f t="shared" si="1"/>
        <v>enero</v>
      </c>
    </row>
    <row r="28" spans="1:16" x14ac:dyDescent="0.35">
      <c r="A28" t="s">
        <v>14</v>
      </c>
      <c r="B28" s="1">
        <v>43131</v>
      </c>
      <c r="C28" t="s">
        <v>89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78" t="str">
        <f t="shared" si="1"/>
        <v>enero</v>
      </c>
    </row>
    <row r="29" spans="1:16" x14ac:dyDescent="0.35">
      <c r="A29" t="s">
        <v>18</v>
      </c>
      <c r="B29" s="1">
        <v>43131</v>
      </c>
      <c r="C29" t="s">
        <v>90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78" t="str">
        <f t="shared" si="1"/>
        <v>enero</v>
      </c>
    </row>
    <row r="30" spans="1:16" x14ac:dyDescent="0.35">
      <c r="A30" t="s">
        <v>20</v>
      </c>
      <c r="B30" s="1">
        <v>43131</v>
      </c>
      <c r="C30" t="s">
        <v>91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78" t="str">
        <f t="shared" si="1"/>
        <v>enero</v>
      </c>
    </row>
    <row r="31" spans="1:16" x14ac:dyDescent="0.35">
      <c r="A31" t="s">
        <v>22</v>
      </c>
      <c r="B31" s="1">
        <v>43131</v>
      </c>
      <c r="C31" t="s">
        <v>92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78" t="str">
        <f t="shared" si="1"/>
        <v>enero</v>
      </c>
    </row>
    <row r="32" spans="1:16" x14ac:dyDescent="0.35">
      <c r="A32" t="s">
        <v>23</v>
      </c>
      <c r="B32" s="1">
        <v>43131</v>
      </c>
      <c r="C32" t="s">
        <v>93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78" t="str">
        <f t="shared" si="1"/>
        <v>enero</v>
      </c>
    </row>
    <row r="33" spans="1:16" x14ac:dyDescent="0.35">
      <c r="A33" t="s">
        <v>24</v>
      </c>
      <c r="B33" s="1">
        <v>43131</v>
      </c>
      <c r="C33" t="s">
        <v>94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78" t="str">
        <f t="shared" si="1"/>
        <v>enero</v>
      </c>
    </row>
    <row r="34" spans="1:16" x14ac:dyDescent="0.35">
      <c r="A34" t="s">
        <v>25</v>
      </c>
      <c r="B34" s="1">
        <v>43130</v>
      </c>
      <c r="C34" t="s">
        <v>95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78" t="str">
        <f t="shared" si="1"/>
        <v>enero</v>
      </c>
    </row>
    <row r="35" spans="1:16" x14ac:dyDescent="0.35">
      <c r="A35" t="s">
        <v>26</v>
      </c>
      <c r="B35" s="1">
        <v>43126</v>
      </c>
      <c r="C35" t="s">
        <v>96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78" t="str">
        <f t="shared" si="1"/>
        <v>enero</v>
      </c>
    </row>
    <row r="36" spans="1:16" x14ac:dyDescent="0.35">
      <c r="A36" t="s">
        <v>27</v>
      </c>
      <c r="B36" s="1">
        <v>43125</v>
      </c>
      <c r="C36" t="s">
        <v>97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78" t="str">
        <f t="shared" si="1"/>
        <v>enero</v>
      </c>
    </row>
    <row r="37" spans="1:16" x14ac:dyDescent="0.35">
      <c r="A37" t="s">
        <v>28</v>
      </c>
      <c r="B37" s="1">
        <v>43125</v>
      </c>
      <c r="C37" t="s">
        <v>98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78" t="str">
        <f t="shared" si="1"/>
        <v>enero</v>
      </c>
    </row>
    <row r="38" spans="1:16" x14ac:dyDescent="0.35">
      <c r="A38" t="s">
        <v>29</v>
      </c>
      <c r="B38" s="1">
        <v>43125</v>
      </c>
      <c r="C38" t="s">
        <v>99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78" t="str">
        <f t="shared" si="1"/>
        <v>enero</v>
      </c>
    </row>
    <row r="39" spans="1:16" x14ac:dyDescent="0.35">
      <c r="A39" t="s">
        <v>30</v>
      </c>
      <c r="B39" s="1">
        <v>43125</v>
      </c>
      <c r="C39" t="s">
        <v>100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78" t="str">
        <f t="shared" si="1"/>
        <v>enero</v>
      </c>
    </row>
    <row r="40" spans="1:16" x14ac:dyDescent="0.35">
      <c r="A40" t="s">
        <v>31</v>
      </c>
      <c r="B40" s="1">
        <v>43124</v>
      </c>
      <c r="C40" t="s">
        <v>101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78" t="str">
        <f t="shared" si="1"/>
        <v>enero</v>
      </c>
    </row>
    <row r="41" spans="1:16" x14ac:dyDescent="0.35">
      <c r="A41" t="s">
        <v>14</v>
      </c>
      <c r="B41" s="1">
        <v>43130</v>
      </c>
      <c r="C41" t="s">
        <v>102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78" t="str">
        <f t="shared" si="1"/>
        <v>enero</v>
      </c>
    </row>
    <row r="42" spans="1:16" x14ac:dyDescent="0.35">
      <c r="A42" t="s">
        <v>18</v>
      </c>
      <c r="B42" s="1">
        <v>43130</v>
      </c>
      <c r="C42" t="s">
        <v>103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78" t="str">
        <f t="shared" si="1"/>
        <v>enero</v>
      </c>
    </row>
    <row r="43" spans="1:16" x14ac:dyDescent="0.35">
      <c r="A43" t="s">
        <v>20</v>
      </c>
      <c r="B43" s="1">
        <v>43130</v>
      </c>
      <c r="C43" t="s">
        <v>104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78" t="str">
        <f t="shared" si="1"/>
        <v>enero</v>
      </c>
    </row>
    <row r="44" spans="1:16" x14ac:dyDescent="0.35">
      <c r="A44" t="s">
        <v>22</v>
      </c>
      <c r="B44" s="1">
        <v>43130</v>
      </c>
      <c r="C44" t="s">
        <v>105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78" t="str">
        <f t="shared" si="1"/>
        <v>enero</v>
      </c>
    </row>
    <row r="45" spans="1:16" x14ac:dyDescent="0.35">
      <c r="A45" t="s">
        <v>23</v>
      </c>
      <c r="B45" s="1">
        <v>43130</v>
      </c>
      <c r="C45" t="s">
        <v>106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78" t="str">
        <f t="shared" si="1"/>
        <v>enero</v>
      </c>
    </row>
    <row r="46" spans="1:16" x14ac:dyDescent="0.35">
      <c r="A46" t="s">
        <v>24</v>
      </c>
      <c r="B46" s="1">
        <v>43130</v>
      </c>
      <c r="C46" t="s">
        <v>107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78" t="str">
        <f t="shared" si="1"/>
        <v>enero</v>
      </c>
    </row>
    <row r="47" spans="1:16" x14ac:dyDescent="0.35">
      <c r="A47" t="s">
        <v>25</v>
      </c>
      <c r="B47" s="1">
        <v>43130</v>
      </c>
      <c r="C47" t="s">
        <v>108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78" t="str">
        <f t="shared" si="1"/>
        <v>enero</v>
      </c>
    </row>
    <row r="48" spans="1:16" x14ac:dyDescent="0.35">
      <c r="A48" t="s">
        <v>26</v>
      </c>
      <c r="B48" s="1">
        <v>43126</v>
      </c>
      <c r="C48" t="s">
        <v>109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78" t="str">
        <f t="shared" si="1"/>
        <v>enero</v>
      </c>
    </row>
    <row r="49" spans="1:16" x14ac:dyDescent="0.35">
      <c r="A49" t="s">
        <v>27</v>
      </c>
      <c r="B49" s="1">
        <v>43125</v>
      </c>
      <c r="C49" t="s">
        <v>110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78" t="str">
        <f t="shared" si="1"/>
        <v>enero</v>
      </c>
    </row>
    <row r="50" spans="1:16" x14ac:dyDescent="0.35">
      <c r="A50" t="s">
        <v>28</v>
      </c>
      <c r="B50" s="1">
        <v>43125</v>
      </c>
      <c r="C50" t="s">
        <v>111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78" t="str">
        <f t="shared" si="1"/>
        <v>enero</v>
      </c>
    </row>
    <row r="51" spans="1:16" x14ac:dyDescent="0.35">
      <c r="A51" t="s">
        <v>29</v>
      </c>
      <c r="B51" s="1">
        <v>43125</v>
      </c>
      <c r="C51" t="s">
        <v>112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78" t="str">
        <f t="shared" si="1"/>
        <v>enero</v>
      </c>
    </row>
    <row r="52" spans="1:16" x14ac:dyDescent="0.35">
      <c r="A52" t="s">
        <v>30</v>
      </c>
      <c r="B52" s="1">
        <v>43125</v>
      </c>
      <c r="C52" t="s">
        <v>113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78" t="str">
        <f t="shared" si="1"/>
        <v>enero</v>
      </c>
    </row>
    <row r="53" spans="1:16" x14ac:dyDescent="0.35">
      <c r="A53" t="s">
        <v>31</v>
      </c>
      <c r="B53" s="1">
        <v>43155</v>
      </c>
      <c r="C53" t="s">
        <v>63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78" t="str">
        <f t="shared" si="1"/>
        <v>febrero</v>
      </c>
    </row>
    <row r="54" spans="1:16" x14ac:dyDescent="0.35">
      <c r="A54" t="s">
        <v>14</v>
      </c>
      <c r="B54" s="1">
        <v>43155</v>
      </c>
      <c r="C54" t="s">
        <v>64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78" t="str">
        <f t="shared" si="1"/>
        <v>febrero</v>
      </c>
    </row>
    <row r="55" spans="1:16" x14ac:dyDescent="0.35">
      <c r="A55" t="s">
        <v>18</v>
      </c>
      <c r="B55" s="1">
        <v>43155</v>
      </c>
      <c r="C55" t="s">
        <v>65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78" t="str">
        <f t="shared" si="1"/>
        <v>febrero</v>
      </c>
    </row>
    <row r="56" spans="1:16" x14ac:dyDescent="0.35">
      <c r="A56" t="s">
        <v>20</v>
      </c>
      <c r="B56" s="1">
        <v>43155</v>
      </c>
      <c r="C56" t="s">
        <v>66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78" t="str">
        <f t="shared" si="1"/>
        <v>febrero</v>
      </c>
    </row>
    <row r="57" spans="1:16" x14ac:dyDescent="0.35">
      <c r="A57" t="s">
        <v>22</v>
      </c>
      <c r="B57" s="1">
        <v>43155</v>
      </c>
      <c r="C57" t="s">
        <v>67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78" t="str">
        <f t="shared" si="1"/>
        <v>febrero</v>
      </c>
    </row>
    <row r="58" spans="1:16" x14ac:dyDescent="0.35">
      <c r="A58" t="s">
        <v>23</v>
      </c>
      <c r="B58" s="1">
        <v>43155</v>
      </c>
      <c r="C58" t="s">
        <v>68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78" t="str">
        <f t="shared" si="1"/>
        <v>febrero</v>
      </c>
    </row>
    <row r="59" spans="1:16" x14ac:dyDescent="0.35">
      <c r="A59" t="s">
        <v>24</v>
      </c>
      <c r="B59" s="1">
        <v>43155</v>
      </c>
      <c r="C59" t="s">
        <v>69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78" t="str">
        <f t="shared" si="1"/>
        <v>febrero</v>
      </c>
    </row>
    <row r="60" spans="1:16" x14ac:dyDescent="0.35">
      <c r="A60" t="s">
        <v>25</v>
      </c>
      <c r="B60" s="1">
        <v>43155</v>
      </c>
      <c r="C60" t="s">
        <v>70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78" t="str">
        <f t="shared" si="1"/>
        <v>febrero</v>
      </c>
    </row>
    <row r="61" spans="1:16" x14ac:dyDescent="0.35">
      <c r="A61" t="s">
        <v>26</v>
      </c>
      <c r="B61" s="1">
        <v>43155</v>
      </c>
      <c r="C61" t="s">
        <v>71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78" t="str">
        <f t="shared" si="1"/>
        <v>febrero</v>
      </c>
    </row>
    <row r="62" spans="1:16" x14ac:dyDescent="0.35">
      <c r="A62" t="s">
        <v>27</v>
      </c>
      <c r="B62" s="1">
        <v>43155</v>
      </c>
      <c r="C62" t="s">
        <v>72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78" t="str">
        <f t="shared" si="1"/>
        <v>febrero</v>
      </c>
    </row>
    <row r="63" spans="1:16" x14ac:dyDescent="0.35">
      <c r="A63" t="s">
        <v>28</v>
      </c>
      <c r="B63" s="1">
        <v>43155</v>
      </c>
      <c r="C63" t="s">
        <v>73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78" t="str">
        <f t="shared" si="1"/>
        <v>febrero</v>
      </c>
    </row>
    <row r="64" spans="1:16" x14ac:dyDescent="0.35">
      <c r="A64" t="s">
        <v>29</v>
      </c>
      <c r="B64" s="1">
        <v>43155</v>
      </c>
      <c r="C64" t="s">
        <v>74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78" t="str">
        <f t="shared" si="1"/>
        <v>febrero</v>
      </c>
    </row>
    <row r="65" spans="1:16" x14ac:dyDescent="0.35">
      <c r="A65" t="s">
        <v>30</v>
      </c>
      <c r="B65" s="1">
        <v>43155</v>
      </c>
      <c r="C65" t="s">
        <v>75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78" t="str">
        <f t="shared" si="1"/>
        <v>febrero</v>
      </c>
    </row>
    <row r="66" spans="1:16" x14ac:dyDescent="0.35">
      <c r="A66" t="s">
        <v>31</v>
      </c>
      <c r="B66" s="1">
        <v>43155</v>
      </c>
      <c r="C66" t="s">
        <v>76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78" t="str">
        <f t="shared" si="1"/>
        <v>febrero</v>
      </c>
    </row>
    <row r="67" spans="1:16" x14ac:dyDescent="0.35">
      <c r="A67" t="s">
        <v>14</v>
      </c>
      <c r="B67" s="1">
        <v>43155</v>
      </c>
      <c r="C67" t="s">
        <v>77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78" t="str">
        <f t="shared" ref="P67:P130" si="3">TEXT(B67,"mmmmmmmmmmmmmm")</f>
        <v>febrero</v>
      </c>
    </row>
    <row r="68" spans="1:16" x14ac:dyDescent="0.35">
      <c r="A68" t="s">
        <v>18</v>
      </c>
      <c r="B68" s="1">
        <v>43155</v>
      </c>
      <c r="C68" t="s">
        <v>78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78" t="str">
        <f t="shared" si="3"/>
        <v>febrero</v>
      </c>
    </row>
    <row r="69" spans="1:16" x14ac:dyDescent="0.35">
      <c r="A69" t="s">
        <v>20</v>
      </c>
      <c r="B69" s="1">
        <v>43155</v>
      </c>
      <c r="C69" t="s">
        <v>79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78" t="str">
        <f t="shared" si="3"/>
        <v>febrero</v>
      </c>
    </row>
    <row r="70" spans="1:16" x14ac:dyDescent="0.35">
      <c r="A70" t="s">
        <v>22</v>
      </c>
      <c r="B70" s="1">
        <v>43155</v>
      </c>
      <c r="C70" t="s">
        <v>80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78" t="str">
        <f t="shared" si="3"/>
        <v>febrero</v>
      </c>
    </row>
    <row r="71" spans="1:16" x14ac:dyDescent="0.35">
      <c r="A71" t="s">
        <v>23</v>
      </c>
      <c r="B71" s="1">
        <v>43155</v>
      </c>
      <c r="C71" t="s">
        <v>81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78" t="str">
        <f t="shared" si="3"/>
        <v>febrero</v>
      </c>
    </row>
    <row r="72" spans="1:16" x14ac:dyDescent="0.35">
      <c r="A72" t="s">
        <v>24</v>
      </c>
      <c r="B72" s="1">
        <v>43155</v>
      </c>
      <c r="C72" t="s">
        <v>82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78" t="str">
        <f t="shared" si="3"/>
        <v>febrero</v>
      </c>
    </row>
    <row r="73" spans="1:16" x14ac:dyDescent="0.35">
      <c r="A73" t="s">
        <v>25</v>
      </c>
      <c r="B73" s="1">
        <v>43155</v>
      </c>
      <c r="C73" t="s">
        <v>83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78" t="str">
        <f t="shared" si="3"/>
        <v>febrero</v>
      </c>
    </row>
    <row r="74" spans="1:16" x14ac:dyDescent="0.35">
      <c r="A74" t="s">
        <v>26</v>
      </c>
      <c r="B74" s="1">
        <v>43155</v>
      </c>
      <c r="C74" t="s">
        <v>84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78" t="str">
        <f t="shared" si="3"/>
        <v>febrero</v>
      </c>
    </row>
    <row r="75" spans="1:16" x14ac:dyDescent="0.35">
      <c r="A75" t="s">
        <v>27</v>
      </c>
      <c r="B75" s="1">
        <v>43155</v>
      </c>
      <c r="C75" t="s">
        <v>85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78" t="str">
        <f t="shared" si="3"/>
        <v>febrero</v>
      </c>
    </row>
    <row r="76" spans="1:16" x14ac:dyDescent="0.35">
      <c r="A76" t="s">
        <v>28</v>
      </c>
      <c r="B76" s="1">
        <v>43155</v>
      </c>
      <c r="C76" t="s">
        <v>86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78" t="str">
        <f t="shared" si="3"/>
        <v>febrero</v>
      </c>
    </row>
    <row r="77" spans="1:16" x14ac:dyDescent="0.35">
      <c r="A77" t="s">
        <v>29</v>
      </c>
      <c r="B77" s="1">
        <v>43155</v>
      </c>
      <c r="C77" t="s">
        <v>87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78" t="str">
        <f t="shared" si="3"/>
        <v>febrero</v>
      </c>
    </row>
    <row r="78" spans="1:16" x14ac:dyDescent="0.35">
      <c r="A78" t="s">
        <v>30</v>
      </c>
      <c r="B78" s="1">
        <v>43155</v>
      </c>
      <c r="C78" t="s">
        <v>88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78" t="str">
        <f t="shared" si="3"/>
        <v>febrero</v>
      </c>
    </row>
    <row r="79" spans="1:16" x14ac:dyDescent="0.35">
      <c r="A79" t="s">
        <v>31</v>
      </c>
      <c r="B79" s="1">
        <v>43155</v>
      </c>
      <c r="C79" t="s">
        <v>89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78" t="str">
        <f t="shared" si="3"/>
        <v>febrero</v>
      </c>
    </row>
    <row r="80" spans="1:16" x14ac:dyDescent="0.35">
      <c r="A80" t="s">
        <v>14</v>
      </c>
      <c r="B80" s="1">
        <v>43155</v>
      </c>
      <c r="C80" t="s">
        <v>90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78" t="str">
        <f t="shared" si="3"/>
        <v>febrero</v>
      </c>
    </row>
    <row r="81" spans="1:16" x14ac:dyDescent="0.35">
      <c r="A81" t="s">
        <v>18</v>
      </c>
      <c r="B81" s="1">
        <v>43155</v>
      </c>
      <c r="C81" t="s">
        <v>91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78" t="str">
        <f t="shared" si="3"/>
        <v>febrero</v>
      </c>
    </row>
    <row r="82" spans="1:16" x14ac:dyDescent="0.35">
      <c r="A82" t="s">
        <v>20</v>
      </c>
      <c r="B82" s="1">
        <v>43155</v>
      </c>
      <c r="C82" t="s">
        <v>92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78" t="str">
        <f t="shared" si="3"/>
        <v>febrero</v>
      </c>
    </row>
    <row r="83" spans="1:16" x14ac:dyDescent="0.35">
      <c r="A83" t="s">
        <v>22</v>
      </c>
      <c r="B83" s="1">
        <v>43155</v>
      </c>
      <c r="C83" t="s">
        <v>93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78" t="str">
        <f t="shared" si="3"/>
        <v>febrero</v>
      </c>
    </row>
    <row r="84" spans="1:16" x14ac:dyDescent="0.35">
      <c r="A84" t="s">
        <v>23</v>
      </c>
      <c r="B84" s="1">
        <v>43155</v>
      </c>
      <c r="C84" t="s">
        <v>94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78" t="str">
        <f t="shared" si="3"/>
        <v>febrero</v>
      </c>
    </row>
    <row r="85" spans="1:16" x14ac:dyDescent="0.35">
      <c r="A85" t="s">
        <v>24</v>
      </c>
      <c r="B85" s="1">
        <v>43155</v>
      </c>
      <c r="C85" t="s">
        <v>95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78" t="str">
        <f t="shared" si="3"/>
        <v>febrero</v>
      </c>
    </row>
    <row r="86" spans="1:16" x14ac:dyDescent="0.35">
      <c r="A86" t="s">
        <v>25</v>
      </c>
      <c r="B86" s="1">
        <v>43189</v>
      </c>
      <c r="C86" t="s">
        <v>63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78" t="str">
        <f t="shared" si="3"/>
        <v>marzo</v>
      </c>
    </row>
    <row r="87" spans="1:16" x14ac:dyDescent="0.35">
      <c r="A87" t="s">
        <v>26</v>
      </c>
      <c r="B87" s="1">
        <v>43185</v>
      </c>
      <c r="C87" t="s">
        <v>64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78" t="str">
        <f t="shared" si="3"/>
        <v>marzo</v>
      </c>
    </row>
    <row r="88" spans="1:16" x14ac:dyDescent="0.35">
      <c r="A88" t="s">
        <v>27</v>
      </c>
      <c r="B88" s="1">
        <v>43184</v>
      </c>
      <c r="C88" t="s">
        <v>65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78" t="str">
        <f t="shared" si="3"/>
        <v>marzo</v>
      </c>
    </row>
    <row r="89" spans="1:16" x14ac:dyDescent="0.35">
      <c r="A89" t="s">
        <v>28</v>
      </c>
      <c r="B89" s="1">
        <v>43184</v>
      </c>
      <c r="C89" t="s">
        <v>66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78" t="str">
        <f t="shared" si="3"/>
        <v>marzo</v>
      </c>
    </row>
    <row r="90" spans="1:16" x14ac:dyDescent="0.35">
      <c r="A90" t="s">
        <v>29</v>
      </c>
      <c r="B90" s="1">
        <v>43184</v>
      </c>
      <c r="C90" t="s">
        <v>67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78" t="str">
        <f t="shared" si="3"/>
        <v>marzo</v>
      </c>
    </row>
    <row r="91" spans="1:16" x14ac:dyDescent="0.35">
      <c r="A91" t="s">
        <v>30</v>
      </c>
      <c r="B91" s="1">
        <v>43184</v>
      </c>
      <c r="C91" t="s">
        <v>68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78" t="str">
        <f t="shared" si="3"/>
        <v>marzo</v>
      </c>
    </row>
    <row r="92" spans="1:16" x14ac:dyDescent="0.35">
      <c r="A92" t="s">
        <v>31</v>
      </c>
      <c r="B92" s="1">
        <v>43183</v>
      </c>
      <c r="C92" t="s">
        <v>69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78" t="str">
        <f t="shared" si="3"/>
        <v>marzo</v>
      </c>
    </row>
    <row r="93" spans="1:16" x14ac:dyDescent="0.35">
      <c r="A93" t="s">
        <v>14</v>
      </c>
      <c r="B93" s="1">
        <v>43189</v>
      </c>
      <c r="C93" t="s">
        <v>70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78" t="str">
        <f t="shared" si="3"/>
        <v>marzo</v>
      </c>
    </row>
    <row r="94" spans="1:16" x14ac:dyDescent="0.35">
      <c r="A94" t="s">
        <v>18</v>
      </c>
      <c r="B94" s="1">
        <v>43189</v>
      </c>
      <c r="C94" t="s">
        <v>71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78" t="str">
        <f t="shared" si="3"/>
        <v>marzo</v>
      </c>
    </row>
    <row r="95" spans="1:16" x14ac:dyDescent="0.35">
      <c r="A95" t="s">
        <v>20</v>
      </c>
      <c r="B95" s="1">
        <v>43189</v>
      </c>
      <c r="C95" t="s">
        <v>72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78" t="str">
        <f t="shared" si="3"/>
        <v>marzo</v>
      </c>
    </row>
    <row r="96" spans="1:16" x14ac:dyDescent="0.35">
      <c r="A96" t="s">
        <v>22</v>
      </c>
      <c r="B96" s="1">
        <v>43189</v>
      </c>
      <c r="C96" t="s">
        <v>73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78" t="str">
        <f t="shared" si="3"/>
        <v>marzo</v>
      </c>
    </row>
    <row r="97" spans="1:16" x14ac:dyDescent="0.35">
      <c r="A97" t="s">
        <v>23</v>
      </c>
      <c r="B97" s="1">
        <v>43189</v>
      </c>
      <c r="C97" t="s">
        <v>74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78" t="str">
        <f t="shared" si="3"/>
        <v>marzo</v>
      </c>
    </row>
    <row r="98" spans="1:16" x14ac:dyDescent="0.35">
      <c r="A98" t="s">
        <v>24</v>
      </c>
      <c r="B98" s="1">
        <v>43189</v>
      </c>
      <c r="C98" t="s">
        <v>75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78" t="str">
        <f t="shared" si="3"/>
        <v>marzo</v>
      </c>
    </row>
    <row r="99" spans="1:16" x14ac:dyDescent="0.35">
      <c r="A99" t="s">
        <v>25</v>
      </c>
      <c r="B99" s="1">
        <v>43189</v>
      </c>
      <c r="C99" t="s">
        <v>76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78" t="str">
        <f t="shared" si="3"/>
        <v>marzo</v>
      </c>
    </row>
    <row r="100" spans="1:16" x14ac:dyDescent="0.35">
      <c r="A100" t="s">
        <v>26</v>
      </c>
      <c r="B100" s="1">
        <v>43185</v>
      </c>
      <c r="C100" t="s">
        <v>77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78" t="str">
        <f t="shared" si="3"/>
        <v>marzo</v>
      </c>
    </row>
    <row r="101" spans="1:16" x14ac:dyDescent="0.35">
      <c r="A101" t="s">
        <v>27</v>
      </c>
      <c r="B101" s="1">
        <v>43184</v>
      </c>
      <c r="C101" t="s">
        <v>78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78" t="str">
        <f t="shared" si="3"/>
        <v>marzo</v>
      </c>
    </row>
    <row r="102" spans="1:16" x14ac:dyDescent="0.35">
      <c r="A102" t="s">
        <v>28</v>
      </c>
      <c r="B102" s="1">
        <v>43184</v>
      </c>
      <c r="C102" t="s">
        <v>79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78" t="str">
        <f t="shared" si="3"/>
        <v>marzo</v>
      </c>
    </row>
    <row r="103" spans="1:16" x14ac:dyDescent="0.35">
      <c r="A103" t="s">
        <v>29</v>
      </c>
      <c r="B103" s="1">
        <v>43184</v>
      </c>
      <c r="C103" t="s">
        <v>80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78" t="str">
        <f t="shared" si="3"/>
        <v>marzo</v>
      </c>
    </row>
    <row r="104" spans="1:16" x14ac:dyDescent="0.35">
      <c r="A104" t="s">
        <v>30</v>
      </c>
      <c r="B104" s="1">
        <v>43184</v>
      </c>
      <c r="C104" t="s">
        <v>81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78" t="str">
        <f t="shared" si="3"/>
        <v>marzo</v>
      </c>
    </row>
    <row r="105" spans="1:16" x14ac:dyDescent="0.35">
      <c r="A105" t="s">
        <v>31</v>
      </c>
      <c r="B105" s="1">
        <v>43183</v>
      </c>
      <c r="C105" t="s">
        <v>82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78" t="str">
        <f t="shared" si="3"/>
        <v>marzo</v>
      </c>
    </row>
    <row r="106" spans="1:16" x14ac:dyDescent="0.35">
      <c r="A106" t="s">
        <v>14</v>
      </c>
      <c r="B106" s="1">
        <v>43190</v>
      </c>
      <c r="C106" t="s">
        <v>83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78" t="str">
        <f t="shared" si="3"/>
        <v>marzo</v>
      </c>
    </row>
    <row r="107" spans="1:16" x14ac:dyDescent="0.35">
      <c r="A107" t="s">
        <v>18</v>
      </c>
      <c r="B107" s="1">
        <v>43190</v>
      </c>
      <c r="C107" t="s">
        <v>84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78" t="str">
        <f t="shared" si="3"/>
        <v>marzo</v>
      </c>
    </row>
    <row r="108" spans="1:16" x14ac:dyDescent="0.35">
      <c r="A108" t="s">
        <v>20</v>
      </c>
      <c r="B108" s="1">
        <v>43190</v>
      </c>
      <c r="C108" t="s">
        <v>85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78" t="str">
        <f t="shared" si="3"/>
        <v>marzo</v>
      </c>
    </row>
    <row r="109" spans="1:16" x14ac:dyDescent="0.35">
      <c r="A109" t="s">
        <v>22</v>
      </c>
      <c r="B109" s="1">
        <v>43220</v>
      </c>
      <c r="C109" t="s">
        <v>63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78" t="str">
        <f t="shared" si="3"/>
        <v>abril</v>
      </c>
    </row>
    <row r="110" spans="1:16" x14ac:dyDescent="0.35">
      <c r="A110" t="s">
        <v>23</v>
      </c>
      <c r="B110" s="1">
        <v>43220</v>
      </c>
      <c r="C110" t="s">
        <v>64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78" t="str">
        <f t="shared" si="3"/>
        <v>abril</v>
      </c>
    </row>
    <row r="111" spans="1:16" x14ac:dyDescent="0.35">
      <c r="A111" t="s">
        <v>24</v>
      </c>
      <c r="B111" s="1">
        <v>43220</v>
      </c>
      <c r="C111" t="s">
        <v>65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78" t="str">
        <f t="shared" si="3"/>
        <v>abril</v>
      </c>
    </row>
    <row r="112" spans="1:16" x14ac:dyDescent="0.35">
      <c r="A112" t="s">
        <v>25</v>
      </c>
      <c r="B112" s="1">
        <v>43220</v>
      </c>
      <c r="C112" t="s">
        <v>66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78" t="str">
        <f t="shared" si="3"/>
        <v>abril</v>
      </c>
    </row>
    <row r="113" spans="1:16" x14ac:dyDescent="0.35">
      <c r="A113" t="s">
        <v>26</v>
      </c>
      <c r="B113" s="1">
        <v>43216</v>
      </c>
      <c r="C113" t="s">
        <v>67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78" t="str">
        <f t="shared" si="3"/>
        <v>abril</v>
      </c>
    </row>
    <row r="114" spans="1:16" x14ac:dyDescent="0.35">
      <c r="A114" t="s">
        <v>27</v>
      </c>
      <c r="B114" s="1">
        <v>43215</v>
      </c>
      <c r="C114" t="s">
        <v>68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78" t="str">
        <f t="shared" si="3"/>
        <v>abril</v>
      </c>
    </row>
    <row r="115" spans="1:16" x14ac:dyDescent="0.35">
      <c r="A115" t="s">
        <v>28</v>
      </c>
      <c r="B115" s="1">
        <v>43215</v>
      </c>
      <c r="C115" t="s">
        <v>69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78" t="str">
        <f t="shared" si="3"/>
        <v>abril</v>
      </c>
    </row>
    <row r="116" spans="1:16" x14ac:dyDescent="0.35">
      <c r="A116" t="s">
        <v>29</v>
      </c>
      <c r="B116" s="1">
        <v>43215</v>
      </c>
      <c r="C116" t="s">
        <v>70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78" t="str">
        <f t="shared" si="3"/>
        <v>abril</v>
      </c>
    </row>
    <row r="117" spans="1:16" x14ac:dyDescent="0.35">
      <c r="A117" t="s">
        <v>30</v>
      </c>
      <c r="B117" s="1">
        <v>43215</v>
      </c>
      <c r="C117" t="s">
        <v>71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78" t="str">
        <f t="shared" si="3"/>
        <v>abril</v>
      </c>
    </row>
    <row r="118" spans="1:16" x14ac:dyDescent="0.35">
      <c r="A118" t="s">
        <v>31</v>
      </c>
      <c r="B118" s="1">
        <v>43214</v>
      </c>
      <c r="C118" t="s">
        <v>72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78" t="str">
        <f t="shared" si="3"/>
        <v>abril</v>
      </c>
    </row>
    <row r="119" spans="1:16" x14ac:dyDescent="0.35">
      <c r="A119" t="s">
        <v>14</v>
      </c>
      <c r="B119" s="1">
        <v>43220</v>
      </c>
      <c r="C119" t="s">
        <v>73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78" t="str">
        <f t="shared" si="3"/>
        <v>abril</v>
      </c>
    </row>
    <row r="120" spans="1:16" x14ac:dyDescent="0.35">
      <c r="A120" t="s">
        <v>18</v>
      </c>
      <c r="B120" s="1">
        <v>43220</v>
      </c>
      <c r="C120" t="s">
        <v>74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78" t="str">
        <f t="shared" si="3"/>
        <v>abril</v>
      </c>
    </row>
    <row r="121" spans="1:16" x14ac:dyDescent="0.35">
      <c r="A121" t="s">
        <v>20</v>
      </c>
      <c r="B121" s="1">
        <v>43220</v>
      </c>
      <c r="C121" t="s">
        <v>75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78" t="str">
        <f t="shared" si="3"/>
        <v>abril</v>
      </c>
    </row>
    <row r="122" spans="1:16" x14ac:dyDescent="0.35">
      <c r="A122" t="s">
        <v>22</v>
      </c>
      <c r="B122" s="1">
        <v>43220</v>
      </c>
      <c r="C122" t="s">
        <v>76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78" t="str">
        <f t="shared" si="3"/>
        <v>abril</v>
      </c>
    </row>
    <row r="123" spans="1:16" x14ac:dyDescent="0.35">
      <c r="A123" t="s">
        <v>23</v>
      </c>
      <c r="B123" s="1">
        <v>43220</v>
      </c>
      <c r="C123" t="s">
        <v>77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78" t="str">
        <f t="shared" si="3"/>
        <v>abril</v>
      </c>
    </row>
    <row r="124" spans="1:16" x14ac:dyDescent="0.35">
      <c r="A124" t="s">
        <v>24</v>
      </c>
      <c r="B124" s="1">
        <v>43220</v>
      </c>
      <c r="C124" t="s">
        <v>78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78" t="str">
        <f t="shared" si="3"/>
        <v>abril</v>
      </c>
    </row>
    <row r="125" spans="1:16" x14ac:dyDescent="0.35">
      <c r="A125" t="s">
        <v>25</v>
      </c>
      <c r="B125" s="1">
        <v>43220</v>
      </c>
      <c r="C125" t="s">
        <v>79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78" t="str">
        <f t="shared" si="3"/>
        <v>abril</v>
      </c>
    </row>
    <row r="126" spans="1:16" x14ac:dyDescent="0.35">
      <c r="A126" t="s">
        <v>26</v>
      </c>
      <c r="B126" s="1">
        <v>43216</v>
      </c>
      <c r="C126" t="s">
        <v>80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78" t="str">
        <f t="shared" si="3"/>
        <v>abril</v>
      </c>
    </row>
    <row r="127" spans="1:16" x14ac:dyDescent="0.35">
      <c r="A127" t="s">
        <v>27</v>
      </c>
      <c r="B127" s="1">
        <v>43215</v>
      </c>
      <c r="C127" t="s">
        <v>81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78" t="str">
        <f t="shared" si="3"/>
        <v>abril</v>
      </c>
    </row>
    <row r="128" spans="1:16" x14ac:dyDescent="0.35">
      <c r="A128" t="s">
        <v>28</v>
      </c>
      <c r="B128" s="1">
        <v>43215</v>
      </c>
      <c r="C128" t="s">
        <v>82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78" t="str">
        <f t="shared" si="3"/>
        <v>abril</v>
      </c>
    </row>
    <row r="129" spans="1:16" x14ac:dyDescent="0.35">
      <c r="A129" t="s">
        <v>29</v>
      </c>
      <c r="B129" s="1">
        <v>43215</v>
      </c>
      <c r="C129" t="s">
        <v>83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78" t="str">
        <f t="shared" si="3"/>
        <v>abril</v>
      </c>
    </row>
    <row r="130" spans="1:16" x14ac:dyDescent="0.35">
      <c r="A130" t="s">
        <v>30</v>
      </c>
      <c r="B130" s="1">
        <v>43215</v>
      </c>
      <c r="C130" t="s">
        <v>84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78" t="str">
        <f t="shared" si="3"/>
        <v>abril</v>
      </c>
    </row>
    <row r="131" spans="1:16" x14ac:dyDescent="0.35">
      <c r="A131" t="s">
        <v>31</v>
      </c>
      <c r="B131" s="1">
        <v>43214</v>
      </c>
      <c r="C131" t="s">
        <v>85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78" t="str">
        <f t="shared" ref="P131:P194" si="5">TEXT(B131,"mmmmmmmmmmmmmm")</f>
        <v>abril</v>
      </c>
    </row>
    <row r="132" spans="1:16" x14ac:dyDescent="0.35">
      <c r="A132" t="s">
        <v>14</v>
      </c>
      <c r="B132" s="1">
        <v>43251</v>
      </c>
      <c r="C132" t="s">
        <v>63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78" t="str">
        <f t="shared" si="5"/>
        <v>mayo</v>
      </c>
    </row>
    <row r="133" spans="1:16" x14ac:dyDescent="0.35">
      <c r="A133" t="s">
        <v>18</v>
      </c>
      <c r="B133" s="1">
        <v>43251</v>
      </c>
      <c r="C133" t="s">
        <v>64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78" t="str">
        <f t="shared" si="5"/>
        <v>mayo</v>
      </c>
    </row>
    <row r="134" spans="1:16" x14ac:dyDescent="0.35">
      <c r="A134" t="s">
        <v>20</v>
      </c>
      <c r="B134" s="1">
        <v>43251</v>
      </c>
      <c r="C134" t="s">
        <v>65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78" t="str">
        <f t="shared" si="5"/>
        <v>mayo</v>
      </c>
    </row>
    <row r="135" spans="1:16" x14ac:dyDescent="0.35">
      <c r="A135" t="s">
        <v>22</v>
      </c>
      <c r="B135" s="1">
        <v>43251</v>
      </c>
      <c r="C135" t="s">
        <v>66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78" t="str">
        <f t="shared" si="5"/>
        <v>mayo</v>
      </c>
    </row>
    <row r="136" spans="1:16" x14ac:dyDescent="0.35">
      <c r="A136" t="s">
        <v>23</v>
      </c>
      <c r="B136" s="1">
        <v>43251</v>
      </c>
      <c r="C136" t="s">
        <v>67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78" t="str">
        <f t="shared" si="5"/>
        <v>mayo</v>
      </c>
    </row>
    <row r="137" spans="1:16" x14ac:dyDescent="0.35">
      <c r="A137" t="s">
        <v>24</v>
      </c>
      <c r="B137" s="1">
        <v>43251</v>
      </c>
      <c r="C137" t="s">
        <v>68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78" t="str">
        <f t="shared" si="5"/>
        <v>mayo</v>
      </c>
    </row>
    <row r="138" spans="1:16" x14ac:dyDescent="0.35">
      <c r="A138" t="s">
        <v>25</v>
      </c>
      <c r="B138" s="1">
        <v>43250</v>
      </c>
      <c r="C138" t="s">
        <v>69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78" t="str">
        <f t="shared" si="5"/>
        <v>mayo</v>
      </c>
    </row>
    <row r="139" spans="1:16" x14ac:dyDescent="0.35">
      <c r="A139" t="s">
        <v>26</v>
      </c>
      <c r="B139" s="1">
        <v>43246</v>
      </c>
      <c r="C139" t="s">
        <v>70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78" t="str">
        <f t="shared" si="5"/>
        <v>mayo</v>
      </c>
    </row>
    <row r="140" spans="1:16" x14ac:dyDescent="0.35">
      <c r="A140" t="s">
        <v>27</v>
      </c>
      <c r="B140" s="1">
        <v>43245</v>
      </c>
      <c r="C140" t="s">
        <v>71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78" t="str">
        <f t="shared" si="5"/>
        <v>mayo</v>
      </c>
    </row>
    <row r="141" spans="1:16" x14ac:dyDescent="0.35">
      <c r="A141" t="s">
        <v>28</v>
      </c>
      <c r="B141" s="1">
        <v>43245</v>
      </c>
      <c r="C141" t="s">
        <v>72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78" t="str">
        <f t="shared" si="5"/>
        <v>mayo</v>
      </c>
    </row>
    <row r="142" spans="1:16" x14ac:dyDescent="0.35">
      <c r="A142" t="s">
        <v>29</v>
      </c>
      <c r="B142" s="1">
        <v>43245</v>
      </c>
      <c r="C142" t="s">
        <v>73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78" t="str">
        <f t="shared" si="5"/>
        <v>mayo</v>
      </c>
    </row>
    <row r="143" spans="1:16" x14ac:dyDescent="0.35">
      <c r="A143" t="s">
        <v>30</v>
      </c>
      <c r="B143" s="1">
        <v>43245</v>
      </c>
      <c r="C143" t="s">
        <v>74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78" t="str">
        <f t="shared" si="5"/>
        <v>mayo</v>
      </c>
    </row>
    <row r="144" spans="1:16" x14ac:dyDescent="0.35">
      <c r="A144" t="s">
        <v>31</v>
      </c>
      <c r="B144" s="1">
        <v>43244</v>
      </c>
      <c r="C144" t="s">
        <v>75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78" t="str">
        <f t="shared" si="5"/>
        <v>mayo</v>
      </c>
    </row>
    <row r="145" spans="1:16" x14ac:dyDescent="0.35">
      <c r="A145" t="s">
        <v>14</v>
      </c>
      <c r="B145" s="1">
        <v>43281</v>
      </c>
      <c r="C145" t="s">
        <v>63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78" t="str">
        <f t="shared" si="5"/>
        <v>junio</v>
      </c>
    </row>
    <row r="146" spans="1:16" x14ac:dyDescent="0.35">
      <c r="A146" t="s">
        <v>18</v>
      </c>
      <c r="B146" s="1">
        <v>43281</v>
      </c>
      <c r="C146" t="s">
        <v>64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78" t="str">
        <f t="shared" si="5"/>
        <v>junio</v>
      </c>
    </row>
    <row r="147" spans="1:16" x14ac:dyDescent="0.35">
      <c r="A147" t="s">
        <v>20</v>
      </c>
      <c r="B147" s="1">
        <v>43281</v>
      </c>
      <c r="C147" t="s">
        <v>65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78" t="str">
        <f t="shared" si="5"/>
        <v>junio</v>
      </c>
    </row>
    <row r="148" spans="1:16" x14ac:dyDescent="0.35">
      <c r="A148" t="s">
        <v>22</v>
      </c>
      <c r="B148" s="1">
        <v>43281</v>
      </c>
      <c r="C148" t="s">
        <v>66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78" t="str">
        <f t="shared" si="5"/>
        <v>junio</v>
      </c>
    </row>
    <row r="149" spans="1:16" x14ac:dyDescent="0.35">
      <c r="A149" t="s">
        <v>23</v>
      </c>
      <c r="B149" s="1">
        <v>43281</v>
      </c>
      <c r="C149" t="s">
        <v>67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78" t="str">
        <f t="shared" si="5"/>
        <v>junio</v>
      </c>
    </row>
    <row r="150" spans="1:16" x14ac:dyDescent="0.35">
      <c r="A150" t="s">
        <v>24</v>
      </c>
      <c r="B150" s="1">
        <v>43281</v>
      </c>
      <c r="C150" t="s">
        <v>68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78" t="str">
        <f t="shared" si="5"/>
        <v>junio</v>
      </c>
    </row>
    <row r="151" spans="1:16" x14ac:dyDescent="0.35">
      <c r="A151" t="s">
        <v>25</v>
      </c>
      <c r="B151" s="1">
        <v>43281</v>
      </c>
      <c r="C151" t="s">
        <v>69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78" t="str">
        <f t="shared" si="5"/>
        <v>junio</v>
      </c>
    </row>
    <row r="152" spans="1:16" x14ac:dyDescent="0.35">
      <c r="A152" t="s">
        <v>26</v>
      </c>
      <c r="B152" s="1">
        <v>43277</v>
      </c>
      <c r="C152" t="s">
        <v>70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78" t="str">
        <f t="shared" si="5"/>
        <v>junio</v>
      </c>
    </row>
    <row r="153" spans="1:16" x14ac:dyDescent="0.35">
      <c r="A153" t="s">
        <v>27</v>
      </c>
      <c r="B153" s="1">
        <v>43276</v>
      </c>
      <c r="C153" t="s">
        <v>71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78" t="str">
        <f t="shared" si="5"/>
        <v>junio</v>
      </c>
    </row>
    <row r="154" spans="1:16" x14ac:dyDescent="0.35">
      <c r="A154" t="s">
        <v>28</v>
      </c>
      <c r="B154" s="1">
        <v>43276</v>
      </c>
      <c r="C154" t="s">
        <v>72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78" t="str">
        <f t="shared" si="5"/>
        <v>junio</v>
      </c>
    </row>
    <row r="155" spans="1:16" x14ac:dyDescent="0.35">
      <c r="A155" t="s">
        <v>29</v>
      </c>
      <c r="B155" s="1">
        <v>43276</v>
      </c>
      <c r="C155" t="s">
        <v>73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78" t="str">
        <f t="shared" si="5"/>
        <v>junio</v>
      </c>
    </row>
    <row r="156" spans="1:16" x14ac:dyDescent="0.35">
      <c r="A156" t="s">
        <v>30</v>
      </c>
      <c r="B156" s="1">
        <v>43276</v>
      </c>
      <c r="C156" t="s">
        <v>74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78" t="str">
        <f t="shared" si="5"/>
        <v>junio</v>
      </c>
    </row>
    <row r="157" spans="1:16" x14ac:dyDescent="0.35">
      <c r="A157" t="s">
        <v>31</v>
      </c>
      <c r="B157" s="1">
        <v>43275</v>
      </c>
      <c r="C157" t="s">
        <v>75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78" t="str">
        <f t="shared" si="5"/>
        <v>junio</v>
      </c>
    </row>
    <row r="158" spans="1:16" x14ac:dyDescent="0.35">
      <c r="A158" t="s">
        <v>14</v>
      </c>
      <c r="B158" s="1">
        <v>43275</v>
      </c>
      <c r="C158" t="s">
        <v>76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78" t="str">
        <f t="shared" si="5"/>
        <v>junio</v>
      </c>
    </row>
    <row r="159" spans="1:16" x14ac:dyDescent="0.35">
      <c r="A159" t="s">
        <v>18</v>
      </c>
      <c r="B159" s="1">
        <v>43275</v>
      </c>
      <c r="C159" t="s">
        <v>77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78" t="str">
        <f t="shared" si="5"/>
        <v>junio</v>
      </c>
    </row>
    <row r="160" spans="1:16" x14ac:dyDescent="0.35">
      <c r="A160" t="s">
        <v>20</v>
      </c>
      <c r="B160" s="1">
        <v>43312</v>
      </c>
      <c r="C160" t="s">
        <v>63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78" t="str">
        <f t="shared" si="5"/>
        <v>julio</v>
      </c>
    </row>
    <row r="161" spans="1:16" x14ac:dyDescent="0.35">
      <c r="A161" t="s">
        <v>22</v>
      </c>
      <c r="B161" s="1">
        <v>43312</v>
      </c>
      <c r="C161" t="s">
        <v>64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78" t="str">
        <f t="shared" si="5"/>
        <v>julio</v>
      </c>
    </row>
    <row r="162" spans="1:16" x14ac:dyDescent="0.35">
      <c r="A162" t="s">
        <v>23</v>
      </c>
      <c r="B162" s="1">
        <v>43312</v>
      </c>
      <c r="C162" t="s">
        <v>65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78" t="str">
        <f t="shared" si="5"/>
        <v>julio</v>
      </c>
    </row>
    <row r="163" spans="1:16" x14ac:dyDescent="0.35">
      <c r="A163" t="s">
        <v>24</v>
      </c>
      <c r="B163" s="1">
        <v>43312</v>
      </c>
      <c r="C163" t="s">
        <v>66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78" t="str">
        <f t="shared" si="5"/>
        <v>julio</v>
      </c>
    </row>
    <row r="164" spans="1:16" x14ac:dyDescent="0.35">
      <c r="A164" t="s">
        <v>25</v>
      </c>
      <c r="B164" s="1">
        <v>43311</v>
      </c>
      <c r="C164" t="s">
        <v>67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78" t="str">
        <f t="shared" si="5"/>
        <v>julio</v>
      </c>
    </row>
    <row r="165" spans="1:16" x14ac:dyDescent="0.35">
      <c r="A165" t="s">
        <v>26</v>
      </c>
      <c r="B165" s="1">
        <v>43307</v>
      </c>
      <c r="C165" t="s">
        <v>68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78" t="str">
        <f t="shared" si="5"/>
        <v>julio</v>
      </c>
    </row>
    <row r="166" spans="1:16" x14ac:dyDescent="0.35">
      <c r="A166" t="s">
        <v>27</v>
      </c>
      <c r="B166" s="1">
        <v>43306</v>
      </c>
      <c r="C166" t="s">
        <v>69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78" t="str">
        <f t="shared" si="5"/>
        <v>julio</v>
      </c>
    </row>
    <row r="167" spans="1:16" x14ac:dyDescent="0.35">
      <c r="A167" t="s">
        <v>28</v>
      </c>
      <c r="B167" s="1">
        <v>43306</v>
      </c>
      <c r="C167" t="s">
        <v>70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78" t="str">
        <f t="shared" si="5"/>
        <v>julio</v>
      </c>
    </row>
    <row r="168" spans="1:16" x14ac:dyDescent="0.35">
      <c r="A168" t="s">
        <v>29</v>
      </c>
      <c r="B168" s="1">
        <v>43306</v>
      </c>
      <c r="C168" t="s">
        <v>71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78" t="str">
        <f t="shared" si="5"/>
        <v>julio</v>
      </c>
    </row>
    <row r="169" spans="1:16" x14ac:dyDescent="0.35">
      <c r="A169" t="s">
        <v>30</v>
      </c>
      <c r="B169" s="1">
        <v>43306</v>
      </c>
      <c r="C169" t="s">
        <v>72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78" t="str">
        <f t="shared" si="5"/>
        <v>julio</v>
      </c>
    </row>
    <row r="170" spans="1:16" x14ac:dyDescent="0.35">
      <c r="A170" t="s">
        <v>31</v>
      </c>
      <c r="B170" s="1">
        <v>43305</v>
      </c>
      <c r="C170" t="s">
        <v>73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78" t="str">
        <f t="shared" si="5"/>
        <v>julio</v>
      </c>
    </row>
    <row r="171" spans="1:16" x14ac:dyDescent="0.35">
      <c r="A171" t="s">
        <v>14</v>
      </c>
      <c r="B171" s="1">
        <v>43311</v>
      </c>
      <c r="C171" t="s">
        <v>74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78" t="str">
        <f t="shared" si="5"/>
        <v>julio</v>
      </c>
    </row>
    <row r="172" spans="1:16" x14ac:dyDescent="0.35">
      <c r="A172" t="s">
        <v>18</v>
      </c>
      <c r="B172" s="1">
        <v>43311</v>
      </c>
      <c r="C172" t="s">
        <v>75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78" t="str">
        <f t="shared" si="5"/>
        <v>julio</v>
      </c>
    </row>
    <row r="173" spans="1:16" x14ac:dyDescent="0.35">
      <c r="A173" t="s">
        <v>20</v>
      </c>
      <c r="B173" s="1">
        <v>43311</v>
      </c>
      <c r="C173" t="s">
        <v>76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78" t="str">
        <f t="shared" si="5"/>
        <v>julio</v>
      </c>
    </row>
    <row r="174" spans="1:16" x14ac:dyDescent="0.35">
      <c r="A174" t="s">
        <v>22</v>
      </c>
      <c r="B174" s="1">
        <v>43311</v>
      </c>
      <c r="C174" t="s">
        <v>77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78" t="str">
        <f t="shared" si="5"/>
        <v>julio</v>
      </c>
    </row>
    <row r="175" spans="1:16" x14ac:dyDescent="0.35">
      <c r="A175" t="s">
        <v>23</v>
      </c>
      <c r="B175" s="1">
        <v>43311</v>
      </c>
      <c r="C175" t="s">
        <v>78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78" t="str">
        <f t="shared" si="5"/>
        <v>julio</v>
      </c>
    </row>
    <row r="176" spans="1:16" x14ac:dyDescent="0.35">
      <c r="A176" t="s">
        <v>24</v>
      </c>
      <c r="B176" s="1">
        <v>43311</v>
      </c>
      <c r="C176" t="s">
        <v>79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78" t="str">
        <f t="shared" si="5"/>
        <v>julio</v>
      </c>
    </row>
    <row r="177" spans="1:16" x14ac:dyDescent="0.35">
      <c r="A177" t="s">
        <v>25</v>
      </c>
      <c r="B177" s="1">
        <v>43311</v>
      </c>
      <c r="C177" t="s">
        <v>80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78" t="str">
        <f t="shared" si="5"/>
        <v>julio</v>
      </c>
    </row>
    <row r="178" spans="1:16" x14ac:dyDescent="0.35">
      <c r="A178" t="s">
        <v>26</v>
      </c>
      <c r="B178" s="1">
        <v>43307</v>
      </c>
      <c r="C178" t="s">
        <v>81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78" t="str">
        <f t="shared" si="5"/>
        <v>julio</v>
      </c>
    </row>
    <row r="179" spans="1:16" x14ac:dyDescent="0.35">
      <c r="A179" t="s">
        <v>27</v>
      </c>
      <c r="B179" s="1">
        <v>43306</v>
      </c>
      <c r="C179" t="s">
        <v>82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78" t="str">
        <f t="shared" si="5"/>
        <v>julio</v>
      </c>
    </row>
    <row r="180" spans="1:16" x14ac:dyDescent="0.35">
      <c r="A180" t="s">
        <v>28</v>
      </c>
      <c r="B180" s="1">
        <v>43306</v>
      </c>
      <c r="C180" t="s">
        <v>83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78" t="str">
        <f t="shared" si="5"/>
        <v>julio</v>
      </c>
    </row>
    <row r="181" spans="1:16" x14ac:dyDescent="0.35">
      <c r="A181" t="s">
        <v>29</v>
      </c>
      <c r="B181" s="1">
        <v>43306</v>
      </c>
      <c r="C181" t="s">
        <v>84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78" t="str">
        <f t="shared" si="5"/>
        <v>julio</v>
      </c>
    </row>
    <row r="182" spans="1:16" x14ac:dyDescent="0.35">
      <c r="A182" t="s">
        <v>30</v>
      </c>
      <c r="B182" s="1">
        <v>43306</v>
      </c>
      <c r="C182" t="s">
        <v>85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78" t="str">
        <f t="shared" si="5"/>
        <v>julio</v>
      </c>
    </row>
    <row r="183" spans="1:16" x14ac:dyDescent="0.35">
      <c r="A183" t="s">
        <v>31</v>
      </c>
      <c r="B183" s="1">
        <v>43305</v>
      </c>
      <c r="C183" t="s">
        <v>86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78" t="str">
        <f t="shared" si="5"/>
        <v>julio</v>
      </c>
    </row>
    <row r="184" spans="1:16" x14ac:dyDescent="0.35">
      <c r="A184" t="s">
        <v>14</v>
      </c>
      <c r="B184" s="1">
        <v>43305</v>
      </c>
      <c r="C184" t="s">
        <v>87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78" t="str">
        <f t="shared" si="5"/>
        <v>julio</v>
      </c>
    </row>
    <row r="185" spans="1:16" x14ac:dyDescent="0.35">
      <c r="A185" t="s">
        <v>18</v>
      </c>
      <c r="B185" s="1">
        <v>43305</v>
      </c>
      <c r="C185" t="s">
        <v>88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78" t="str">
        <f t="shared" si="5"/>
        <v>julio</v>
      </c>
    </row>
    <row r="186" spans="1:16" x14ac:dyDescent="0.35">
      <c r="A186" t="s">
        <v>20</v>
      </c>
      <c r="B186" s="1">
        <v>43343</v>
      </c>
      <c r="C186" t="s">
        <v>63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78" t="str">
        <f t="shared" si="5"/>
        <v>agosto</v>
      </c>
    </row>
    <row r="187" spans="1:16" x14ac:dyDescent="0.35">
      <c r="A187" t="s">
        <v>22</v>
      </c>
      <c r="B187" s="1">
        <v>43343</v>
      </c>
      <c r="C187" t="s">
        <v>64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78" t="str">
        <f t="shared" si="5"/>
        <v>agosto</v>
      </c>
    </row>
    <row r="188" spans="1:16" x14ac:dyDescent="0.35">
      <c r="A188" t="s">
        <v>23</v>
      </c>
      <c r="B188" s="1">
        <v>43343</v>
      </c>
      <c r="C188" t="s">
        <v>65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78" t="str">
        <f t="shared" si="5"/>
        <v>agosto</v>
      </c>
    </row>
    <row r="189" spans="1:16" x14ac:dyDescent="0.35">
      <c r="A189" t="s">
        <v>24</v>
      </c>
      <c r="B189" s="1">
        <v>43343</v>
      </c>
      <c r="C189" t="s">
        <v>66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78" t="str">
        <f t="shared" si="5"/>
        <v>agosto</v>
      </c>
    </row>
    <row r="190" spans="1:16" x14ac:dyDescent="0.35">
      <c r="A190" t="s">
        <v>25</v>
      </c>
      <c r="B190" s="1">
        <v>43342</v>
      </c>
      <c r="C190" t="s">
        <v>67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78" t="str">
        <f t="shared" si="5"/>
        <v>agosto</v>
      </c>
    </row>
    <row r="191" spans="1:16" x14ac:dyDescent="0.35">
      <c r="A191" t="s">
        <v>26</v>
      </c>
      <c r="B191" s="1">
        <v>43338</v>
      </c>
      <c r="C191" t="s">
        <v>68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78" t="str">
        <f t="shared" si="5"/>
        <v>agosto</v>
      </c>
    </row>
    <row r="192" spans="1:16" x14ac:dyDescent="0.35">
      <c r="A192" t="s">
        <v>27</v>
      </c>
      <c r="B192" s="1">
        <v>43337</v>
      </c>
      <c r="C192" t="s">
        <v>69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78" t="str">
        <f t="shared" si="5"/>
        <v>agosto</v>
      </c>
    </row>
    <row r="193" spans="1:16" x14ac:dyDescent="0.35">
      <c r="A193" t="s">
        <v>28</v>
      </c>
      <c r="B193" s="1">
        <v>43337</v>
      </c>
      <c r="C193" t="s">
        <v>70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78" t="str">
        <f t="shared" si="5"/>
        <v>agosto</v>
      </c>
    </row>
    <row r="194" spans="1:16" x14ac:dyDescent="0.35">
      <c r="A194" t="s">
        <v>29</v>
      </c>
      <c r="B194" s="1">
        <v>43337</v>
      </c>
      <c r="C194" t="s">
        <v>71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78" t="str">
        <f t="shared" si="5"/>
        <v>agosto</v>
      </c>
    </row>
    <row r="195" spans="1:16" x14ac:dyDescent="0.35">
      <c r="A195" t="s">
        <v>30</v>
      </c>
      <c r="B195" s="1">
        <v>43337</v>
      </c>
      <c r="C195" t="s">
        <v>72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78" t="str">
        <f t="shared" ref="P195:P258" si="7">TEXT(B195,"mmmmmmmmmmmmmm")</f>
        <v>agosto</v>
      </c>
    </row>
    <row r="196" spans="1:16" x14ac:dyDescent="0.35">
      <c r="A196" t="s">
        <v>31</v>
      </c>
      <c r="B196" s="1">
        <v>43336</v>
      </c>
      <c r="C196" t="s">
        <v>73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78" t="str">
        <f t="shared" si="7"/>
        <v>agosto</v>
      </c>
    </row>
    <row r="197" spans="1:16" x14ac:dyDescent="0.35">
      <c r="A197" t="s">
        <v>14</v>
      </c>
      <c r="B197" s="1">
        <v>43342</v>
      </c>
      <c r="C197" t="s">
        <v>74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78" t="str">
        <f t="shared" si="7"/>
        <v>agosto</v>
      </c>
    </row>
    <row r="198" spans="1:16" x14ac:dyDescent="0.35">
      <c r="A198" t="s">
        <v>18</v>
      </c>
      <c r="B198" s="1">
        <v>43342</v>
      </c>
      <c r="C198" t="s">
        <v>75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78" t="str">
        <f t="shared" si="7"/>
        <v>agosto</v>
      </c>
    </row>
    <row r="199" spans="1:16" x14ac:dyDescent="0.35">
      <c r="A199" t="s">
        <v>20</v>
      </c>
      <c r="B199" s="1">
        <v>43342</v>
      </c>
      <c r="C199" t="s">
        <v>76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78" t="str">
        <f t="shared" si="7"/>
        <v>agosto</v>
      </c>
    </row>
    <row r="200" spans="1:16" x14ac:dyDescent="0.35">
      <c r="A200" t="s">
        <v>22</v>
      </c>
      <c r="B200" s="1">
        <v>43373</v>
      </c>
      <c r="C200" t="s">
        <v>63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78" t="str">
        <f t="shared" si="7"/>
        <v>septiembre</v>
      </c>
    </row>
    <row r="201" spans="1:16" x14ac:dyDescent="0.35">
      <c r="A201" t="s">
        <v>23</v>
      </c>
      <c r="B201" s="1">
        <v>43373</v>
      </c>
      <c r="C201" t="s">
        <v>64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78" t="str">
        <f t="shared" si="7"/>
        <v>septiembre</v>
      </c>
    </row>
    <row r="202" spans="1:16" x14ac:dyDescent="0.35">
      <c r="A202" t="s">
        <v>24</v>
      </c>
      <c r="B202" s="1">
        <v>43373</v>
      </c>
      <c r="C202" t="s">
        <v>65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78" t="str">
        <f t="shared" si="7"/>
        <v>septiembre</v>
      </c>
    </row>
    <row r="203" spans="1:16" x14ac:dyDescent="0.35">
      <c r="A203" t="s">
        <v>25</v>
      </c>
      <c r="B203" s="1">
        <v>43373</v>
      </c>
      <c r="C203" t="s">
        <v>66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78" t="str">
        <f t="shared" si="7"/>
        <v>septiembre</v>
      </c>
    </row>
    <row r="204" spans="1:16" x14ac:dyDescent="0.35">
      <c r="A204" t="s">
        <v>26</v>
      </c>
      <c r="B204" s="1">
        <v>43369</v>
      </c>
      <c r="C204" t="s">
        <v>67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78" t="str">
        <f t="shared" si="7"/>
        <v>septiembre</v>
      </c>
    </row>
    <row r="205" spans="1:16" x14ac:dyDescent="0.35">
      <c r="A205" t="s">
        <v>27</v>
      </c>
      <c r="B205" s="1">
        <v>43368</v>
      </c>
      <c r="C205" t="s">
        <v>68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78" t="str">
        <f t="shared" si="7"/>
        <v>septiembre</v>
      </c>
    </row>
    <row r="206" spans="1:16" x14ac:dyDescent="0.35">
      <c r="A206" t="s">
        <v>28</v>
      </c>
      <c r="B206" s="1">
        <v>43368</v>
      </c>
      <c r="C206" t="s">
        <v>69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78" t="str">
        <f t="shared" si="7"/>
        <v>septiembre</v>
      </c>
    </row>
    <row r="207" spans="1:16" x14ac:dyDescent="0.35">
      <c r="A207" t="s">
        <v>29</v>
      </c>
      <c r="B207" s="1">
        <v>43368</v>
      </c>
      <c r="C207" t="s">
        <v>70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78" t="str">
        <f t="shared" si="7"/>
        <v>septiembre</v>
      </c>
    </row>
    <row r="208" spans="1:16" x14ac:dyDescent="0.35">
      <c r="A208" t="s">
        <v>30</v>
      </c>
      <c r="B208" s="1">
        <v>43368</v>
      </c>
      <c r="C208" t="s">
        <v>71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78" t="str">
        <f t="shared" si="7"/>
        <v>septiembre</v>
      </c>
    </row>
    <row r="209" spans="1:16" x14ac:dyDescent="0.35">
      <c r="A209" t="s">
        <v>31</v>
      </c>
      <c r="B209" s="1">
        <v>43367</v>
      </c>
      <c r="C209" t="s">
        <v>72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78" t="str">
        <f t="shared" si="7"/>
        <v>septiembre</v>
      </c>
    </row>
    <row r="210" spans="1:16" x14ac:dyDescent="0.35">
      <c r="A210" t="s">
        <v>14</v>
      </c>
      <c r="B210" s="1">
        <v>43367</v>
      </c>
      <c r="C210" t="s">
        <v>73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78" t="str">
        <f t="shared" si="7"/>
        <v>septiembre</v>
      </c>
    </row>
    <row r="211" spans="1:16" x14ac:dyDescent="0.35">
      <c r="A211" t="s">
        <v>18</v>
      </c>
      <c r="B211" s="1">
        <v>43367</v>
      </c>
      <c r="C211" t="s">
        <v>74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78" t="str">
        <f t="shared" si="7"/>
        <v>septiembre</v>
      </c>
    </row>
    <row r="212" spans="1:16" x14ac:dyDescent="0.35">
      <c r="A212" t="s">
        <v>20</v>
      </c>
      <c r="B212" s="1">
        <v>43367</v>
      </c>
      <c r="C212" t="s">
        <v>75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78" t="str">
        <f t="shared" si="7"/>
        <v>septiembre</v>
      </c>
    </row>
    <row r="213" spans="1:16" x14ac:dyDescent="0.35">
      <c r="A213" t="s">
        <v>22</v>
      </c>
      <c r="B213" s="1">
        <v>43367</v>
      </c>
      <c r="C213" t="s">
        <v>76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78" t="str">
        <f t="shared" si="7"/>
        <v>septiembre</v>
      </c>
    </row>
    <row r="214" spans="1:16" x14ac:dyDescent="0.35">
      <c r="A214" t="s">
        <v>23</v>
      </c>
      <c r="B214" s="1">
        <v>43367</v>
      </c>
      <c r="C214" t="s">
        <v>77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78" t="str">
        <f t="shared" si="7"/>
        <v>septiembre</v>
      </c>
    </row>
    <row r="215" spans="1:16" x14ac:dyDescent="0.35">
      <c r="A215" t="s">
        <v>24</v>
      </c>
      <c r="B215" s="1">
        <v>43367</v>
      </c>
      <c r="C215" t="s">
        <v>78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78" t="str">
        <f t="shared" si="7"/>
        <v>septiembre</v>
      </c>
    </row>
    <row r="216" spans="1:16" x14ac:dyDescent="0.35">
      <c r="A216" t="s">
        <v>25</v>
      </c>
      <c r="B216" s="1">
        <v>43373</v>
      </c>
      <c r="C216" t="s">
        <v>79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78" t="str">
        <f t="shared" si="7"/>
        <v>septiembre</v>
      </c>
    </row>
    <row r="217" spans="1:16" x14ac:dyDescent="0.35">
      <c r="A217" t="s">
        <v>26</v>
      </c>
      <c r="B217" s="1">
        <v>43369</v>
      </c>
      <c r="C217" t="s">
        <v>80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78" t="str">
        <f t="shared" si="7"/>
        <v>septiembre</v>
      </c>
    </row>
    <row r="218" spans="1:16" x14ac:dyDescent="0.35">
      <c r="A218" t="s">
        <v>27</v>
      </c>
      <c r="B218" s="1">
        <v>43368</v>
      </c>
      <c r="C218" t="s">
        <v>81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78" t="str">
        <f t="shared" si="7"/>
        <v>septiembre</v>
      </c>
    </row>
    <row r="219" spans="1:16" x14ac:dyDescent="0.35">
      <c r="A219" t="s">
        <v>28</v>
      </c>
      <c r="B219" s="1">
        <v>43368</v>
      </c>
      <c r="C219" t="s">
        <v>82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78" t="str">
        <f t="shared" si="7"/>
        <v>septiembre</v>
      </c>
    </row>
    <row r="220" spans="1:16" x14ac:dyDescent="0.35">
      <c r="A220" t="s">
        <v>29</v>
      </c>
      <c r="B220" s="1">
        <v>43368</v>
      </c>
      <c r="C220" t="s">
        <v>83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78" t="str">
        <f t="shared" si="7"/>
        <v>septiembre</v>
      </c>
    </row>
    <row r="221" spans="1:16" x14ac:dyDescent="0.35">
      <c r="A221" t="s">
        <v>30</v>
      </c>
      <c r="B221" s="1">
        <v>43368</v>
      </c>
      <c r="C221" t="s">
        <v>84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78" t="str">
        <f t="shared" si="7"/>
        <v>septiembre</v>
      </c>
    </row>
    <row r="222" spans="1:16" x14ac:dyDescent="0.35">
      <c r="A222" t="s">
        <v>31</v>
      </c>
      <c r="B222" s="1">
        <v>43367</v>
      </c>
      <c r="C222" t="s">
        <v>85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78" t="str">
        <f t="shared" si="7"/>
        <v>septiembre</v>
      </c>
    </row>
    <row r="223" spans="1:16" x14ac:dyDescent="0.35">
      <c r="A223" t="s">
        <v>14</v>
      </c>
      <c r="B223" s="1">
        <v>43373</v>
      </c>
      <c r="C223" t="s">
        <v>86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78" t="str">
        <f t="shared" si="7"/>
        <v>septiembre</v>
      </c>
    </row>
    <row r="224" spans="1:16" x14ac:dyDescent="0.35">
      <c r="A224" t="s">
        <v>18</v>
      </c>
      <c r="B224" s="1">
        <v>43373</v>
      </c>
      <c r="C224" t="s">
        <v>87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78" t="str">
        <f t="shared" si="7"/>
        <v>septiembre</v>
      </c>
    </row>
    <row r="225" spans="1:16" x14ac:dyDescent="0.35">
      <c r="A225" t="s">
        <v>20</v>
      </c>
      <c r="B225" s="1">
        <v>43373</v>
      </c>
      <c r="C225" t="s">
        <v>88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78" t="str">
        <f t="shared" si="7"/>
        <v>septiembre</v>
      </c>
    </row>
    <row r="226" spans="1:16" x14ac:dyDescent="0.35">
      <c r="A226" t="s">
        <v>22</v>
      </c>
      <c r="B226" s="1">
        <v>43373</v>
      </c>
      <c r="C226" t="s">
        <v>89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78" t="str">
        <f t="shared" si="7"/>
        <v>septiembre</v>
      </c>
    </row>
    <row r="227" spans="1:16" x14ac:dyDescent="0.35">
      <c r="A227" t="s">
        <v>23</v>
      </c>
      <c r="B227" s="1">
        <v>43373</v>
      </c>
      <c r="C227" t="s">
        <v>90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78" t="str">
        <f t="shared" si="7"/>
        <v>septiembre</v>
      </c>
    </row>
    <row r="228" spans="1:16" x14ac:dyDescent="0.35">
      <c r="A228" t="s">
        <v>24</v>
      </c>
      <c r="B228" s="1">
        <v>43373</v>
      </c>
      <c r="C228" t="s">
        <v>91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78" t="str">
        <f t="shared" si="7"/>
        <v>septiembre</v>
      </c>
    </row>
    <row r="229" spans="1:16" x14ac:dyDescent="0.35">
      <c r="A229" t="s">
        <v>25</v>
      </c>
      <c r="B229" s="1">
        <v>43373</v>
      </c>
      <c r="C229" t="s">
        <v>92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78" t="str">
        <f t="shared" si="7"/>
        <v>septiembre</v>
      </c>
    </row>
    <row r="230" spans="1:16" x14ac:dyDescent="0.35">
      <c r="A230" t="s">
        <v>26</v>
      </c>
      <c r="B230" s="1">
        <v>43399</v>
      </c>
      <c r="C230" t="s">
        <v>63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78" t="str">
        <f t="shared" si="7"/>
        <v>octubre</v>
      </c>
    </row>
    <row r="231" spans="1:16" x14ac:dyDescent="0.35">
      <c r="A231" t="s">
        <v>27</v>
      </c>
      <c r="B231" s="1">
        <v>43398</v>
      </c>
      <c r="C231" t="s">
        <v>64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78" t="str">
        <f t="shared" si="7"/>
        <v>octubre</v>
      </c>
    </row>
    <row r="232" spans="1:16" x14ac:dyDescent="0.35">
      <c r="A232" t="s">
        <v>28</v>
      </c>
      <c r="B232" s="1">
        <v>43398</v>
      </c>
      <c r="C232" t="s">
        <v>65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78" t="str">
        <f t="shared" si="7"/>
        <v>octubre</v>
      </c>
    </row>
    <row r="233" spans="1:16" x14ac:dyDescent="0.35">
      <c r="A233" t="s">
        <v>29</v>
      </c>
      <c r="B233" s="1">
        <v>43398</v>
      </c>
      <c r="C233" t="s">
        <v>66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78" t="str">
        <f t="shared" si="7"/>
        <v>octubre</v>
      </c>
    </row>
    <row r="234" spans="1:16" x14ac:dyDescent="0.35">
      <c r="A234" t="s">
        <v>30</v>
      </c>
      <c r="B234" s="1">
        <v>43398</v>
      </c>
      <c r="C234" t="s">
        <v>67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78" t="str">
        <f t="shared" si="7"/>
        <v>octubre</v>
      </c>
    </row>
    <row r="235" spans="1:16" x14ac:dyDescent="0.35">
      <c r="A235" t="s">
        <v>31</v>
      </c>
      <c r="B235" s="1">
        <v>43397</v>
      </c>
      <c r="C235" t="s">
        <v>68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78" t="str">
        <f t="shared" si="7"/>
        <v>octubre</v>
      </c>
    </row>
    <row r="236" spans="1:16" x14ac:dyDescent="0.35">
      <c r="A236" t="s">
        <v>14</v>
      </c>
      <c r="B236" s="1">
        <v>43404</v>
      </c>
      <c r="C236" t="s">
        <v>69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78" t="str">
        <f t="shared" si="7"/>
        <v>octubre</v>
      </c>
    </row>
    <row r="237" spans="1:16" x14ac:dyDescent="0.35">
      <c r="A237" t="s">
        <v>18</v>
      </c>
      <c r="B237" s="1">
        <v>43404</v>
      </c>
      <c r="C237" t="s">
        <v>70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78" t="str">
        <f t="shared" si="7"/>
        <v>octubre</v>
      </c>
    </row>
    <row r="238" spans="1:16" x14ac:dyDescent="0.35">
      <c r="A238" t="s">
        <v>20</v>
      </c>
      <c r="B238" s="1">
        <v>43404</v>
      </c>
      <c r="C238" t="s">
        <v>71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78" t="str">
        <f t="shared" si="7"/>
        <v>octubre</v>
      </c>
    </row>
    <row r="239" spans="1:16" x14ac:dyDescent="0.35">
      <c r="A239" t="s">
        <v>22</v>
      </c>
      <c r="B239" s="1">
        <v>43404</v>
      </c>
      <c r="C239" t="s">
        <v>72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78" t="str">
        <f t="shared" si="7"/>
        <v>octubre</v>
      </c>
    </row>
    <row r="240" spans="1:16" x14ac:dyDescent="0.35">
      <c r="A240" t="s">
        <v>23</v>
      </c>
      <c r="B240" s="1">
        <v>43404</v>
      </c>
      <c r="C240" t="s">
        <v>73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78" t="str">
        <f t="shared" si="7"/>
        <v>octubre</v>
      </c>
    </row>
    <row r="241" spans="1:16" x14ac:dyDescent="0.35">
      <c r="A241" t="s">
        <v>24</v>
      </c>
      <c r="B241" s="1">
        <v>43404</v>
      </c>
      <c r="C241" t="s">
        <v>74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78" t="str">
        <f t="shared" si="7"/>
        <v>octubre</v>
      </c>
    </row>
    <row r="242" spans="1:16" x14ac:dyDescent="0.35">
      <c r="A242" t="s">
        <v>25</v>
      </c>
      <c r="B242" s="1">
        <v>43403</v>
      </c>
      <c r="C242" t="s">
        <v>75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78" t="str">
        <f t="shared" si="7"/>
        <v>octubre</v>
      </c>
    </row>
    <row r="243" spans="1:16" x14ac:dyDescent="0.35">
      <c r="A243" t="s">
        <v>26</v>
      </c>
      <c r="B243" s="1">
        <v>43399</v>
      </c>
      <c r="C243" t="s">
        <v>76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78" t="str">
        <f t="shared" si="7"/>
        <v>octubre</v>
      </c>
    </row>
    <row r="244" spans="1:16" x14ac:dyDescent="0.35">
      <c r="A244" t="s">
        <v>27</v>
      </c>
      <c r="B244" s="1">
        <v>43398</v>
      </c>
      <c r="C244" t="s">
        <v>77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78" t="str">
        <f t="shared" si="7"/>
        <v>octubre</v>
      </c>
    </row>
    <row r="245" spans="1:16" x14ac:dyDescent="0.35">
      <c r="A245" t="s">
        <v>28</v>
      </c>
      <c r="B245" s="1">
        <v>43398</v>
      </c>
      <c r="C245" t="s">
        <v>78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78" t="str">
        <f t="shared" si="7"/>
        <v>octubre</v>
      </c>
    </row>
    <row r="246" spans="1:16" x14ac:dyDescent="0.35">
      <c r="A246" t="s">
        <v>29</v>
      </c>
      <c r="B246" s="1">
        <v>43398</v>
      </c>
      <c r="C246" t="s">
        <v>79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78" t="str">
        <f t="shared" si="7"/>
        <v>octubre</v>
      </c>
    </row>
    <row r="247" spans="1:16" x14ac:dyDescent="0.35">
      <c r="A247" t="s">
        <v>30</v>
      </c>
      <c r="B247" s="1">
        <v>43398</v>
      </c>
      <c r="C247" t="s">
        <v>80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78" t="str">
        <f t="shared" si="7"/>
        <v>octubre</v>
      </c>
    </row>
    <row r="248" spans="1:16" x14ac:dyDescent="0.35">
      <c r="A248" t="s">
        <v>31</v>
      </c>
      <c r="B248" s="1">
        <v>43397</v>
      </c>
      <c r="C248" t="s">
        <v>81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78" t="str">
        <f t="shared" si="7"/>
        <v>octubre</v>
      </c>
    </row>
    <row r="249" spans="1:16" x14ac:dyDescent="0.35">
      <c r="A249" t="s">
        <v>14</v>
      </c>
      <c r="B249" s="1">
        <v>43403</v>
      </c>
      <c r="C249" t="s">
        <v>82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78" t="str">
        <f t="shared" si="7"/>
        <v>octubre</v>
      </c>
    </row>
    <row r="250" spans="1:16" x14ac:dyDescent="0.35">
      <c r="A250" t="s">
        <v>18</v>
      </c>
      <c r="B250" s="1">
        <v>43403</v>
      </c>
      <c r="C250" t="s">
        <v>83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78" t="str">
        <f t="shared" si="7"/>
        <v>octubre</v>
      </c>
    </row>
    <row r="251" spans="1:16" x14ac:dyDescent="0.35">
      <c r="A251" t="s">
        <v>20</v>
      </c>
      <c r="B251" s="1">
        <v>43403</v>
      </c>
      <c r="C251" t="s">
        <v>84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78" t="str">
        <f t="shared" si="7"/>
        <v>octubre</v>
      </c>
    </row>
    <row r="252" spans="1:16" x14ac:dyDescent="0.35">
      <c r="A252" t="s">
        <v>22</v>
      </c>
      <c r="B252" s="1">
        <v>43434</v>
      </c>
      <c r="C252" t="s">
        <v>63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78" t="str">
        <f t="shared" si="7"/>
        <v>noviembre</v>
      </c>
    </row>
    <row r="253" spans="1:16" x14ac:dyDescent="0.35">
      <c r="A253" t="s">
        <v>23</v>
      </c>
      <c r="B253" s="1">
        <v>43434</v>
      </c>
      <c r="C253" t="s">
        <v>64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78" t="str">
        <f t="shared" si="7"/>
        <v>noviembre</v>
      </c>
    </row>
    <row r="254" spans="1:16" x14ac:dyDescent="0.35">
      <c r="A254" t="s">
        <v>24</v>
      </c>
      <c r="B254" s="1">
        <v>43434</v>
      </c>
      <c r="C254" t="s">
        <v>65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78" t="str">
        <f t="shared" si="7"/>
        <v>noviembre</v>
      </c>
    </row>
    <row r="255" spans="1:16" x14ac:dyDescent="0.35">
      <c r="A255" t="s">
        <v>25</v>
      </c>
      <c r="B255" s="1">
        <v>43434</v>
      </c>
      <c r="C255" t="s">
        <v>66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78" t="str">
        <f t="shared" si="7"/>
        <v>noviembre</v>
      </c>
    </row>
    <row r="256" spans="1:16" x14ac:dyDescent="0.35">
      <c r="A256" t="s">
        <v>26</v>
      </c>
      <c r="B256" s="1">
        <v>43430</v>
      </c>
      <c r="C256" t="s">
        <v>67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78" t="str">
        <f t="shared" si="7"/>
        <v>noviembre</v>
      </c>
    </row>
    <row r="257" spans="1:16" x14ac:dyDescent="0.35">
      <c r="A257" t="s">
        <v>27</v>
      </c>
      <c r="B257" s="1">
        <v>43429</v>
      </c>
      <c r="C257" t="s">
        <v>68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78" t="str">
        <f t="shared" si="7"/>
        <v>noviembre</v>
      </c>
    </row>
    <row r="258" spans="1:16" x14ac:dyDescent="0.35">
      <c r="A258" t="s">
        <v>28</v>
      </c>
      <c r="B258" s="1">
        <v>43429</v>
      </c>
      <c r="C258" t="s">
        <v>69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78" t="str">
        <f t="shared" si="7"/>
        <v>noviembre</v>
      </c>
    </row>
    <row r="259" spans="1:16" x14ac:dyDescent="0.35">
      <c r="A259" t="s">
        <v>29</v>
      </c>
      <c r="B259" s="1">
        <v>43429</v>
      </c>
      <c r="C259" t="s">
        <v>70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78" t="str">
        <f t="shared" ref="P259:P287" si="9">TEXT(B259,"mmmmmmmmmmmmmm")</f>
        <v>noviembre</v>
      </c>
    </row>
    <row r="260" spans="1:16" x14ac:dyDescent="0.35">
      <c r="A260" t="s">
        <v>30</v>
      </c>
      <c r="B260" s="1">
        <v>43429</v>
      </c>
      <c r="C260" t="s">
        <v>71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78" t="str">
        <f t="shared" si="9"/>
        <v>noviembre</v>
      </c>
    </row>
    <row r="261" spans="1:16" x14ac:dyDescent="0.35">
      <c r="A261" t="s">
        <v>31</v>
      </c>
      <c r="B261" s="1">
        <v>43428</v>
      </c>
      <c r="C261" t="s">
        <v>72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78" t="str">
        <f t="shared" si="9"/>
        <v>noviembre</v>
      </c>
    </row>
    <row r="262" spans="1:16" x14ac:dyDescent="0.35">
      <c r="A262" t="s">
        <v>14</v>
      </c>
      <c r="B262" s="1">
        <v>43428</v>
      </c>
      <c r="C262" t="s">
        <v>73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78" t="str">
        <f t="shared" si="9"/>
        <v>noviembre</v>
      </c>
    </row>
    <row r="263" spans="1:16" x14ac:dyDescent="0.35">
      <c r="A263" t="s">
        <v>18</v>
      </c>
      <c r="B263" s="1">
        <v>43428</v>
      </c>
      <c r="C263" t="s">
        <v>74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78" t="str">
        <f t="shared" si="9"/>
        <v>noviembre</v>
      </c>
    </row>
    <row r="264" spans="1:16" x14ac:dyDescent="0.35">
      <c r="A264" t="s">
        <v>20</v>
      </c>
      <c r="B264" s="1">
        <v>43428</v>
      </c>
      <c r="C264" t="s">
        <v>75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78" t="str">
        <f t="shared" si="9"/>
        <v>noviembre</v>
      </c>
    </row>
    <row r="265" spans="1:16" x14ac:dyDescent="0.35">
      <c r="A265" t="s">
        <v>22</v>
      </c>
      <c r="B265" s="1">
        <v>43428</v>
      </c>
      <c r="C265" t="s">
        <v>76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78" t="str">
        <f t="shared" si="9"/>
        <v>noviembre</v>
      </c>
    </row>
    <row r="266" spans="1:16" x14ac:dyDescent="0.35">
      <c r="A266" t="s">
        <v>23</v>
      </c>
      <c r="B266" s="1">
        <v>43465</v>
      </c>
      <c r="C266" t="s">
        <v>63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78" t="str">
        <f t="shared" si="9"/>
        <v>diciembre</v>
      </c>
    </row>
    <row r="267" spans="1:16" x14ac:dyDescent="0.35">
      <c r="A267" t="s">
        <v>24</v>
      </c>
      <c r="B267" s="1">
        <v>43465</v>
      </c>
      <c r="C267" t="s">
        <v>64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78" t="str">
        <f t="shared" si="9"/>
        <v>diciembre</v>
      </c>
    </row>
    <row r="268" spans="1:16" x14ac:dyDescent="0.35">
      <c r="A268" t="s">
        <v>25</v>
      </c>
      <c r="B268" s="1">
        <v>43464</v>
      </c>
      <c r="C268" t="s">
        <v>65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78" t="str">
        <f t="shared" si="9"/>
        <v>diciembre</v>
      </c>
    </row>
    <row r="269" spans="1:16" x14ac:dyDescent="0.35">
      <c r="A269" t="s">
        <v>26</v>
      </c>
      <c r="B269" s="1">
        <v>43460</v>
      </c>
      <c r="C269" t="s">
        <v>66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78" t="str">
        <f t="shared" si="9"/>
        <v>diciembre</v>
      </c>
    </row>
    <row r="270" spans="1:16" x14ac:dyDescent="0.35">
      <c r="A270" t="s">
        <v>27</v>
      </c>
      <c r="B270" s="1">
        <v>43459</v>
      </c>
      <c r="C270" t="s">
        <v>67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78" t="str">
        <f t="shared" si="9"/>
        <v>diciembre</v>
      </c>
    </row>
    <row r="271" spans="1:16" x14ac:dyDescent="0.35">
      <c r="A271" t="s">
        <v>28</v>
      </c>
      <c r="B271" s="1">
        <v>43459</v>
      </c>
      <c r="C271" t="s">
        <v>68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78" t="str">
        <f t="shared" si="9"/>
        <v>diciembre</v>
      </c>
    </row>
    <row r="272" spans="1:16" x14ac:dyDescent="0.35">
      <c r="A272" t="s">
        <v>29</v>
      </c>
      <c r="B272" s="1">
        <v>43459</v>
      </c>
      <c r="C272" t="s">
        <v>69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78" t="str">
        <f t="shared" si="9"/>
        <v>diciembre</v>
      </c>
    </row>
    <row r="273" spans="1:16" x14ac:dyDescent="0.35">
      <c r="A273" t="s">
        <v>30</v>
      </c>
      <c r="B273" s="1">
        <v>43459</v>
      </c>
      <c r="C273" t="s">
        <v>70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78" t="str">
        <f t="shared" si="9"/>
        <v>diciembre</v>
      </c>
    </row>
    <row r="274" spans="1:16" x14ac:dyDescent="0.35">
      <c r="A274" t="s">
        <v>31</v>
      </c>
      <c r="B274" s="1">
        <v>43458</v>
      </c>
      <c r="C274" t="s">
        <v>71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78" t="str">
        <f t="shared" si="9"/>
        <v>diciembre</v>
      </c>
    </row>
    <row r="275" spans="1:16" x14ac:dyDescent="0.35">
      <c r="A275" t="s">
        <v>14</v>
      </c>
      <c r="B275" s="1">
        <v>43464</v>
      </c>
      <c r="C275" t="s">
        <v>72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78" t="str">
        <f t="shared" si="9"/>
        <v>diciembre</v>
      </c>
    </row>
    <row r="276" spans="1:16" x14ac:dyDescent="0.35">
      <c r="A276" t="s">
        <v>18</v>
      </c>
      <c r="B276" s="1">
        <v>43464</v>
      </c>
      <c r="C276" t="s">
        <v>73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78" t="str">
        <f t="shared" si="9"/>
        <v>diciembre</v>
      </c>
    </row>
    <row r="277" spans="1:16" x14ac:dyDescent="0.35">
      <c r="A277" t="s">
        <v>20</v>
      </c>
      <c r="B277" s="1">
        <v>43464</v>
      </c>
      <c r="C277" t="s">
        <v>74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78" t="str">
        <f t="shared" si="9"/>
        <v>diciembre</v>
      </c>
    </row>
    <row r="278" spans="1:16" x14ac:dyDescent="0.35">
      <c r="A278" t="s">
        <v>22</v>
      </c>
      <c r="B278" s="1">
        <v>43464</v>
      </c>
      <c r="C278" t="s">
        <v>75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78" t="str">
        <f t="shared" si="9"/>
        <v>diciembre</v>
      </c>
    </row>
    <row r="279" spans="1:16" x14ac:dyDescent="0.35">
      <c r="A279" t="s">
        <v>23</v>
      </c>
      <c r="B279" s="1">
        <v>43464</v>
      </c>
      <c r="C279" t="s">
        <v>76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78" t="str">
        <f t="shared" si="9"/>
        <v>diciembre</v>
      </c>
    </row>
    <row r="280" spans="1:16" x14ac:dyDescent="0.35">
      <c r="A280" t="s">
        <v>24</v>
      </c>
      <c r="B280" s="1">
        <v>43464</v>
      </c>
      <c r="C280" t="s">
        <v>77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78" t="str">
        <f t="shared" si="9"/>
        <v>diciembre</v>
      </c>
    </row>
    <row r="281" spans="1:16" x14ac:dyDescent="0.35">
      <c r="A281" t="s">
        <v>25</v>
      </c>
      <c r="B281" s="1">
        <v>43464</v>
      </c>
      <c r="C281" t="s">
        <v>78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78" t="str">
        <f t="shared" si="9"/>
        <v>diciembre</v>
      </c>
    </row>
    <row r="282" spans="1:16" x14ac:dyDescent="0.35">
      <c r="A282" t="s">
        <v>26</v>
      </c>
      <c r="B282" s="1">
        <v>43460</v>
      </c>
      <c r="C282" t="s">
        <v>79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78" t="str">
        <f t="shared" si="9"/>
        <v>diciembre</v>
      </c>
    </row>
    <row r="283" spans="1:16" x14ac:dyDescent="0.35">
      <c r="A283" t="s">
        <v>27</v>
      </c>
      <c r="B283" s="1">
        <v>43459</v>
      </c>
      <c r="C283" t="s">
        <v>80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78" t="str">
        <f t="shared" si="9"/>
        <v>diciembre</v>
      </c>
    </row>
    <row r="284" spans="1:16" x14ac:dyDescent="0.35">
      <c r="A284" t="s">
        <v>28</v>
      </c>
      <c r="B284" s="1">
        <v>43459</v>
      </c>
      <c r="C284" t="s">
        <v>81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78" t="str">
        <f t="shared" si="9"/>
        <v>diciembre</v>
      </c>
    </row>
    <row r="285" spans="1:16" x14ac:dyDescent="0.35">
      <c r="A285" t="s">
        <v>29</v>
      </c>
      <c r="B285" s="1">
        <v>43459</v>
      </c>
      <c r="C285" t="s">
        <v>82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78" t="str">
        <f t="shared" si="9"/>
        <v>diciembre</v>
      </c>
    </row>
    <row r="286" spans="1:16" x14ac:dyDescent="0.35">
      <c r="A286" t="s">
        <v>30</v>
      </c>
      <c r="B286" s="1">
        <v>43459</v>
      </c>
      <c r="C286" t="s">
        <v>83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78" t="str">
        <f t="shared" si="9"/>
        <v>diciembre</v>
      </c>
    </row>
    <row r="287" spans="1:16" x14ac:dyDescent="0.35">
      <c r="A287" t="s">
        <v>31</v>
      </c>
      <c r="B287" s="1">
        <v>43459</v>
      </c>
      <c r="C287" t="s">
        <v>84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78" t="str">
        <f t="shared" si="9"/>
        <v>diciembre</v>
      </c>
    </row>
    <row r="288" spans="1:16" x14ac:dyDescent="0.35">
      <c r="A288" t="s">
        <v>14</v>
      </c>
      <c r="B288" s="1">
        <v>43131</v>
      </c>
      <c r="C288" t="s">
        <v>63</v>
      </c>
      <c r="G288" t="s">
        <v>15</v>
      </c>
      <c r="H288" t="s">
        <v>16</v>
      </c>
      <c r="J288" t="s">
        <v>17</v>
      </c>
      <c r="K288" s="2">
        <v>290</v>
      </c>
      <c r="L288" s="2">
        <v>20.3</v>
      </c>
      <c r="M288" s="2">
        <v>310.3</v>
      </c>
      <c r="N288" s="2">
        <v>310.3</v>
      </c>
      <c r="O288" s="2">
        <f>M288-N288</f>
        <v>0</v>
      </c>
      <c r="P288" s="78" t="str">
        <f>TEXT(B288,"mmmmmmmmmmmmmm")</f>
        <v>enero</v>
      </c>
    </row>
    <row r="289" spans="1:16" x14ac:dyDescent="0.35">
      <c r="A289" t="s">
        <v>18</v>
      </c>
      <c r="B289" s="1">
        <v>43131</v>
      </c>
      <c r="C289" t="s">
        <v>64</v>
      </c>
      <c r="G289" t="s">
        <v>19</v>
      </c>
      <c r="H289" t="s">
        <v>16</v>
      </c>
      <c r="J289" t="s">
        <v>17</v>
      </c>
      <c r="K289" s="2">
        <v>1170</v>
      </c>
      <c r="L289" s="2">
        <v>81.900000000000006</v>
      </c>
      <c r="M289" s="2">
        <v>1251.9000000000001</v>
      </c>
      <c r="N289" s="2">
        <v>1201.9000000000001</v>
      </c>
      <c r="O289" s="2">
        <f t="shared" ref="O289:O326" si="10">M289-N289</f>
        <v>50</v>
      </c>
      <c r="P289" s="78" t="str">
        <f t="shared" ref="P289:P326" si="11">TEXT(B289,"mmmmmmmmmmmmmm")</f>
        <v>enero</v>
      </c>
    </row>
    <row r="290" spans="1:16" x14ac:dyDescent="0.35">
      <c r="A290" t="s">
        <v>20</v>
      </c>
      <c r="B290" s="1">
        <v>43131</v>
      </c>
      <c r="C290" t="s">
        <v>65</v>
      </c>
      <c r="G290" t="s">
        <v>21</v>
      </c>
      <c r="H290" t="s">
        <v>16</v>
      </c>
      <c r="J290" t="s">
        <v>17</v>
      </c>
      <c r="K290" s="2">
        <v>60</v>
      </c>
      <c r="L290" s="2">
        <v>4.2</v>
      </c>
      <c r="M290" s="2">
        <v>64.2</v>
      </c>
      <c r="N290" s="2">
        <v>0</v>
      </c>
      <c r="O290" s="2">
        <f t="shared" si="10"/>
        <v>64.2</v>
      </c>
      <c r="P290" s="78" t="str">
        <f t="shared" si="11"/>
        <v>enero</v>
      </c>
    </row>
    <row r="291" spans="1:16" x14ac:dyDescent="0.35">
      <c r="A291" t="s">
        <v>22</v>
      </c>
      <c r="B291" s="1">
        <v>43131</v>
      </c>
      <c r="C291" t="s">
        <v>66</v>
      </c>
      <c r="G291" t="s">
        <v>21</v>
      </c>
      <c r="H291" t="s">
        <v>16</v>
      </c>
      <c r="J291" t="s">
        <v>17</v>
      </c>
      <c r="K291" s="2">
        <v>440</v>
      </c>
      <c r="L291" s="2">
        <v>30.8</v>
      </c>
      <c r="M291" s="2">
        <v>470.8</v>
      </c>
      <c r="N291" s="2">
        <v>0</v>
      </c>
      <c r="O291" s="2">
        <f t="shared" si="10"/>
        <v>470.8</v>
      </c>
      <c r="P291" s="78" t="str">
        <f t="shared" si="11"/>
        <v>enero</v>
      </c>
    </row>
    <row r="292" spans="1:16" x14ac:dyDescent="0.35">
      <c r="A292" t="s">
        <v>23</v>
      </c>
      <c r="B292" s="1">
        <v>43131</v>
      </c>
      <c r="C292" t="s">
        <v>67</v>
      </c>
      <c r="G292" t="s">
        <v>19</v>
      </c>
      <c r="H292" t="s">
        <v>16</v>
      </c>
      <c r="J292" t="s">
        <v>17</v>
      </c>
      <c r="K292" s="2">
        <v>560</v>
      </c>
      <c r="L292" s="2">
        <v>39.200000000000003</v>
      </c>
      <c r="M292" s="2">
        <v>599.20000000000005</v>
      </c>
      <c r="N292" s="2">
        <v>360</v>
      </c>
      <c r="O292" s="2">
        <f t="shared" si="10"/>
        <v>239.20000000000005</v>
      </c>
      <c r="P292" s="78" t="str">
        <f t="shared" si="11"/>
        <v>enero</v>
      </c>
    </row>
    <row r="293" spans="1:16" x14ac:dyDescent="0.35">
      <c r="A293" t="s">
        <v>24</v>
      </c>
      <c r="B293" s="1">
        <v>43131</v>
      </c>
      <c r="C293" t="s">
        <v>68</v>
      </c>
      <c r="G293" t="s">
        <v>15</v>
      </c>
      <c r="H293" t="s">
        <v>16</v>
      </c>
      <c r="J293" t="s">
        <v>17</v>
      </c>
      <c r="K293" s="2">
        <v>1049</v>
      </c>
      <c r="L293" s="2">
        <v>73.430000000000007</v>
      </c>
      <c r="M293" s="2">
        <v>1122.43</v>
      </c>
      <c r="N293" s="2">
        <v>1122.43</v>
      </c>
      <c r="O293" s="2">
        <f t="shared" si="10"/>
        <v>0</v>
      </c>
      <c r="P293" s="78" t="str">
        <f t="shared" si="11"/>
        <v>enero</v>
      </c>
    </row>
    <row r="294" spans="1:16" x14ac:dyDescent="0.35">
      <c r="A294" t="s">
        <v>25</v>
      </c>
      <c r="B294" s="1">
        <v>43130</v>
      </c>
      <c r="C294" t="s">
        <v>69</v>
      </c>
      <c r="G294" t="s">
        <v>21</v>
      </c>
      <c r="H294" t="s">
        <v>16</v>
      </c>
      <c r="J294" t="s">
        <v>17</v>
      </c>
      <c r="K294" s="2">
        <v>135</v>
      </c>
      <c r="L294" s="2">
        <v>9.4499999999999993</v>
      </c>
      <c r="M294" s="2">
        <v>144.44999999999999</v>
      </c>
      <c r="N294" s="2">
        <v>0</v>
      </c>
      <c r="O294" s="2">
        <f t="shared" si="10"/>
        <v>144.44999999999999</v>
      </c>
      <c r="P294" s="78" t="str">
        <f t="shared" si="11"/>
        <v>enero</v>
      </c>
    </row>
    <row r="295" spans="1:16" x14ac:dyDescent="0.35">
      <c r="A295" t="s">
        <v>26</v>
      </c>
      <c r="B295" s="1">
        <v>43126</v>
      </c>
      <c r="C295" t="s">
        <v>70</v>
      </c>
      <c r="G295" t="s">
        <v>15</v>
      </c>
      <c r="H295" t="s">
        <v>16</v>
      </c>
      <c r="J295" t="s">
        <v>17</v>
      </c>
      <c r="K295" s="2">
        <v>180</v>
      </c>
      <c r="L295" s="2">
        <v>12.6</v>
      </c>
      <c r="M295" s="2">
        <v>192.6</v>
      </c>
      <c r="N295" s="2">
        <v>192.6</v>
      </c>
      <c r="O295" s="2">
        <f t="shared" si="10"/>
        <v>0</v>
      </c>
      <c r="P295" s="78" t="str">
        <f t="shared" si="11"/>
        <v>enero</v>
      </c>
    </row>
    <row r="296" spans="1:16" x14ac:dyDescent="0.35">
      <c r="A296" t="s">
        <v>27</v>
      </c>
      <c r="B296" s="1">
        <v>43125</v>
      </c>
      <c r="C296" t="s">
        <v>71</v>
      </c>
      <c r="G296" t="s">
        <v>21</v>
      </c>
      <c r="H296" t="s">
        <v>16</v>
      </c>
      <c r="J296" t="s">
        <v>17</v>
      </c>
      <c r="K296" s="2">
        <v>30</v>
      </c>
      <c r="L296" s="2">
        <v>2.1</v>
      </c>
      <c r="M296" s="2">
        <v>32.1</v>
      </c>
      <c r="N296" s="2">
        <v>0</v>
      </c>
      <c r="O296" s="2">
        <f t="shared" si="10"/>
        <v>32.1</v>
      </c>
      <c r="P296" s="78" t="str">
        <f t="shared" si="11"/>
        <v>enero</v>
      </c>
    </row>
    <row r="297" spans="1:16" x14ac:dyDescent="0.35">
      <c r="A297" t="s">
        <v>28</v>
      </c>
      <c r="B297" s="1">
        <v>43125</v>
      </c>
      <c r="C297" t="s">
        <v>72</v>
      </c>
      <c r="G297" t="s">
        <v>21</v>
      </c>
      <c r="H297" t="s">
        <v>16</v>
      </c>
      <c r="J297" t="s">
        <v>17</v>
      </c>
      <c r="K297" s="2">
        <v>1512</v>
      </c>
      <c r="L297" s="2">
        <v>105.84</v>
      </c>
      <c r="M297" s="2">
        <v>1617.84</v>
      </c>
      <c r="N297" s="2">
        <v>0</v>
      </c>
      <c r="O297" s="2">
        <f t="shared" si="10"/>
        <v>1617.84</v>
      </c>
      <c r="P297" s="78" t="str">
        <f t="shared" si="11"/>
        <v>enero</v>
      </c>
    </row>
    <row r="298" spans="1:16" x14ac:dyDescent="0.35">
      <c r="A298" t="s">
        <v>29</v>
      </c>
      <c r="B298" s="1">
        <v>43125</v>
      </c>
      <c r="C298" t="s">
        <v>73</v>
      </c>
      <c r="G298" t="s">
        <v>21</v>
      </c>
      <c r="H298" t="s">
        <v>16</v>
      </c>
      <c r="J298" t="s">
        <v>17</v>
      </c>
      <c r="K298" s="2">
        <v>390</v>
      </c>
      <c r="L298" s="2">
        <v>27.3</v>
      </c>
      <c r="M298" s="2">
        <v>417.3</v>
      </c>
      <c r="N298" s="2">
        <v>0</v>
      </c>
      <c r="O298" s="2">
        <f t="shared" si="10"/>
        <v>417.3</v>
      </c>
      <c r="P298" s="78" t="str">
        <f t="shared" si="11"/>
        <v>enero</v>
      </c>
    </row>
    <row r="299" spans="1:16" x14ac:dyDescent="0.35">
      <c r="A299" t="s">
        <v>30</v>
      </c>
      <c r="B299" s="1">
        <v>43125</v>
      </c>
      <c r="C299" t="s">
        <v>74</v>
      </c>
      <c r="G299" t="s">
        <v>21</v>
      </c>
      <c r="H299" t="s">
        <v>16</v>
      </c>
      <c r="J299" t="s">
        <v>17</v>
      </c>
      <c r="K299" s="2">
        <v>90</v>
      </c>
      <c r="L299" s="2">
        <v>6.3</v>
      </c>
      <c r="M299" s="2">
        <v>96.3</v>
      </c>
      <c r="N299" s="2">
        <v>0</v>
      </c>
      <c r="O299" s="2">
        <f t="shared" si="10"/>
        <v>96.3</v>
      </c>
      <c r="P299" s="78" t="str">
        <f t="shared" si="11"/>
        <v>enero</v>
      </c>
    </row>
    <row r="300" spans="1:16" x14ac:dyDescent="0.35">
      <c r="A300" t="s">
        <v>31</v>
      </c>
      <c r="B300" s="1">
        <v>43124</v>
      </c>
      <c r="C300" t="s">
        <v>75</v>
      </c>
      <c r="G300" t="s">
        <v>21</v>
      </c>
      <c r="H300" t="s">
        <v>16</v>
      </c>
      <c r="J300" t="s">
        <v>17</v>
      </c>
      <c r="K300" s="2">
        <v>270</v>
      </c>
      <c r="L300" s="2">
        <v>18.899999999999999</v>
      </c>
      <c r="M300" s="2">
        <v>288.89999999999998</v>
      </c>
      <c r="N300" s="2">
        <v>0</v>
      </c>
      <c r="O300" s="2">
        <f t="shared" si="10"/>
        <v>288.89999999999998</v>
      </c>
      <c r="P300" s="78" t="str">
        <f t="shared" si="11"/>
        <v>enero</v>
      </c>
    </row>
    <row r="301" spans="1:16" x14ac:dyDescent="0.35">
      <c r="A301" t="s">
        <v>14</v>
      </c>
      <c r="B301" s="1">
        <v>43130</v>
      </c>
      <c r="C301" t="s">
        <v>76</v>
      </c>
      <c r="G301" t="s">
        <v>15</v>
      </c>
      <c r="H301" t="s">
        <v>16</v>
      </c>
      <c r="J301" t="s">
        <v>17</v>
      </c>
      <c r="K301" s="2">
        <v>290</v>
      </c>
      <c r="L301" s="2">
        <v>20.3</v>
      </c>
      <c r="M301" s="2">
        <v>310.3</v>
      </c>
      <c r="N301" s="2">
        <v>310.3</v>
      </c>
      <c r="O301" s="2">
        <f t="shared" si="10"/>
        <v>0</v>
      </c>
      <c r="P301" s="78" t="str">
        <f t="shared" si="11"/>
        <v>enero</v>
      </c>
    </row>
    <row r="302" spans="1:16" x14ac:dyDescent="0.35">
      <c r="A302" t="s">
        <v>18</v>
      </c>
      <c r="B302" s="1">
        <v>43130</v>
      </c>
      <c r="C302" t="s">
        <v>77</v>
      </c>
      <c r="G302" t="s">
        <v>19</v>
      </c>
      <c r="H302" t="s">
        <v>16</v>
      </c>
      <c r="J302" t="s">
        <v>17</v>
      </c>
      <c r="K302" s="2">
        <v>1170</v>
      </c>
      <c r="L302" s="2">
        <v>81.900000000000006</v>
      </c>
      <c r="M302" s="2">
        <v>1251.9000000000001</v>
      </c>
      <c r="N302" s="2">
        <v>1201.9000000000001</v>
      </c>
      <c r="O302" s="2">
        <f t="shared" si="10"/>
        <v>50</v>
      </c>
      <c r="P302" s="78" t="str">
        <f t="shared" si="11"/>
        <v>enero</v>
      </c>
    </row>
    <row r="303" spans="1:16" x14ac:dyDescent="0.35">
      <c r="A303" t="s">
        <v>20</v>
      </c>
      <c r="B303" s="1">
        <v>43130</v>
      </c>
      <c r="C303" t="s">
        <v>78</v>
      </c>
      <c r="G303" t="s">
        <v>21</v>
      </c>
      <c r="H303" t="s">
        <v>16</v>
      </c>
      <c r="J303" t="s">
        <v>17</v>
      </c>
      <c r="K303" s="2">
        <v>60</v>
      </c>
      <c r="L303" s="2">
        <v>4.2</v>
      </c>
      <c r="M303" s="2">
        <v>64.2</v>
      </c>
      <c r="N303" s="2">
        <v>0</v>
      </c>
      <c r="O303" s="2">
        <f t="shared" si="10"/>
        <v>64.2</v>
      </c>
      <c r="P303" s="78" t="str">
        <f t="shared" si="11"/>
        <v>enero</v>
      </c>
    </row>
    <row r="304" spans="1:16" x14ac:dyDescent="0.35">
      <c r="A304" t="s">
        <v>22</v>
      </c>
      <c r="B304" s="1">
        <v>43130</v>
      </c>
      <c r="C304" t="s">
        <v>79</v>
      </c>
      <c r="G304" t="s">
        <v>21</v>
      </c>
      <c r="H304" t="s">
        <v>16</v>
      </c>
      <c r="J304" t="s">
        <v>17</v>
      </c>
      <c r="K304" s="2">
        <v>440</v>
      </c>
      <c r="L304" s="2">
        <v>30.8</v>
      </c>
      <c r="M304" s="2">
        <v>470.8</v>
      </c>
      <c r="N304" s="2">
        <v>0</v>
      </c>
      <c r="O304" s="2">
        <f t="shared" si="10"/>
        <v>470.8</v>
      </c>
      <c r="P304" s="78" t="str">
        <f t="shared" si="11"/>
        <v>enero</v>
      </c>
    </row>
    <row r="305" spans="1:16" x14ac:dyDescent="0.35">
      <c r="A305" t="s">
        <v>23</v>
      </c>
      <c r="B305" s="1">
        <v>43130</v>
      </c>
      <c r="C305" t="s">
        <v>80</v>
      </c>
      <c r="G305" t="s">
        <v>19</v>
      </c>
      <c r="H305" t="s">
        <v>16</v>
      </c>
      <c r="J305" t="s">
        <v>17</v>
      </c>
      <c r="K305" s="2">
        <v>560</v>
      </c>
      <c r="L305" s="2">
        <v>39.200000000000003</v>
      </c>
      <c r="M305" s="2">
        <v>599.20000000000005</v>
      </c>
      <c r="N305" s="2">
        <v>360</v>
      </c>
      <c r="O305" s="2">
        <f t="shared" si="10"/>
        <v>239.20000000000005</v>
      </c>
      <c r="P305" s="78" t="str">
        <f t="shared" si="11"/>
        <v>enero</v>
      </c>
    </row>
    <row r="306" spans="1:16" x14ac:dyDescent="0.35">
      <c r="A306" t="s">
        <v>24</v>
      </c>
      <c r="B306" s="1">
        <v>43130</v>
      </c>
      <c r="C306" t="s">
        <v>81</v>
      </c>
      <c r="G306" t="s">
        <v>15</v>
      </c>
      <c r="H306" t="s">
        <v>16</v>
      </c>
      <c r="J306" t="s">
        <v>17</v>
      </c>
      <c r="K306" s="2">
        <v>1049</v>
      </c>
      <c r="L306" s="2">
        <v>73.430000000000007</v>
      </c>
      <c r="M306" s="2">
        <v>1122.43</v>
      </c>
      <c r="N306" s="2">
        <v>1122.43</v>
      </c>
      <c r="O306" s="2">
        <f t="shared" si="10"/>
        <v>0</v>
      </c>
      <c r="P306" s="78" t="str">
        <f t="shared" si="11"/>
        <v>enero</v>
      </c>
    </row>
    <row r="307" spans="1:16" x14ac:dyDescent="0.35">
      <c r="A307" t="s">
        <v>25</v>
      </c>
      <c r="B307" s="1">
        <v>43130</v>
      </c>
      <c r="C307" t="s">
        <v>82</v>
      </c>
      <c r="G307" t="s">
        <v>21</v>
      </c>
      <c r="H307" t="s">
        <v>16</v>
      </c>
      <c r="J307" t="s">
        <v>17</v>
      </c>
      <c r="K307" s="2">
        <v>135</v>
      </c>
      <c r="L307" s="2">
        <v>9.4499999999999993</v>
      </c>
      <c r="M307" s="2">
        <v>144.44999999999999</v>
      </c>
      <c r="N307" s="2">
        <v>0</v>
      </c>
      <c r="O307" s="2">
        <f t="shared" si="10"/>
        <v>144.44999999999999</v>
      </c>
      <c r="P307" s="78" t="str">
        <f t="shared" si="11"/>
        <v>enero</v>
      </c>
    </row>
    <row r="308" spans="1:16" x14ac:dyDescent="0.35">
      <c r="A308" t="s">
        <v>26</v>
      </c>
      <c r="B308" s="1">
        <v>43126</v>
      </c>
      <c r="C308" t="s">
        <v>83</v>
      </c>
      <c r="G308" t="s">
        <v>15</v>
      </c>
      <c r="H308" t="s">
        <v>16</v>
      </c>
      <c r="J308" t="s">
        <v>17</v>
      </c>
      <c r="K308" s="2">
        <v>180</v>
      </c>
      <c r="L308" s="2">
        <v>12.6</v>
      </c>
      <c r="M308" s="2">
        <v>192.6</v>
      </c>
      <c r="N308" s="2">
        <v>192.6</v>
      </c>
      <c r="O308" s="2">
        <f t="shared" si="10"/>
        <v>0</v>
      </c>
      <c r="P308" s="78" t="str">
        <f t="shared" si="11"/>
        <v>enero</v>
      </c>
    </row>
    <row r="309" spans="1:16" x14ac:dyDescent="0.35">
      <c r="A309" t="s">
        <v>27</v>
      </c>
      <c r="B309" s="1">
        <v>43125</v>
      </c>
      <c r="C309" t="s">
        <v>84</v>
      </c>
      <c r="G309" t="s">
        <v>21</v>
      </c>
      <c r="H309" t="s">
        <v>16</v>
      </c>
      <c r="J309" t="s">
        <v>17</v>
      </c>
      <c r="K309" s="2">
        <v>30</v>
      </c>
      <c r="L309" s="2">
        <v>2.1</v>
      </c>
      <c r="M309" s="2">
        <v>32.1</v>
      </c>
      <c r="N309" s="2">
        <v>0</v>
      </c>
      <c r="O309" s="2">
        <f t="shared" si="10"/>
        <v>32.1</v>
      </c>
      <c r="P309" s="78" t="str">
        <f t="shared" si="11"/>
        <v>enero</v>
      </c>
    </row>
    <row r="310" spans="1:16" x14ac:dyDescent="0.35">
      <c r="A310" t="s">
        <v>28</v>
      </c>
      <c r="B310" s="1">
        <v>43125</v>
      </c>
      <c r="C310" t="s">
        <v>85</v>
      </c>
      <c r="G310" t="s">
        <v>21</v>
      </c>
      <c r="H310" t="s">
        <v>16</v>
      </c>
      <c r="J310" t="s">
        <v>17</v>
      </c>
      <c r="K310" s="2">
        <v>1512</v>
      </c>
      <c r="L310" s="2">
        <v>105.84</v>
      </c>
      <c r="M310" s="2">
        <v>1617.84</v>
      </c>
      <c r="N310" s="2">
        <v>0</v>
      </c>
      <c r="O310" s="2">
        <f t="shared" si="10"/>
        <v>1617.84</v>
      </c>
      <c r="P310" s="78" t="str">
        <f t="shared" si="11"/>
        <v>enero</v>
      </c>
    </row>
    <row r="311" spans="1:16" x14ac:dyDescent="0.35">
      <c r="A311" t="s">
        <v>29</v>
      </c>
      <c r="B311" s="1">
        <v>43125</v>
      </c>
      <c r="C311" t="s">
        <v>86</v>
      </c>
      <c r="G311" t="s">
        <v>21</v>
      </c>
      <c r="H311" t="s">
        <v>16</v>
      </c>
      <c r="J311" t="s">
        <v>17</v>
      </c>
      <c r="K311" s="2">
        <v>390</v>
      </c>
      <c r="L311" s="2">
        <v>27.3</v>
      </c>
      <c r="M311" s="2">
        <v>417.3</v>
      </c>
      <c r="N311" s="2">
        <v>0</v>
      </c>
      <c r="O311" s="2">
        <f t="shared" si="10"/>
        <v>417.3</v>
      </c>
      <c r="P311" s="78" t="str">
        <f t="shared" si="11"/>
        <v>enero</v>
      </c>
    </row>
    <row r="312" spans="1:16" x14ac:dyDescent="0.35">
      <c r="A312" t="s">
        <v>30</v>
      </c>
      <c r="B312" s="1">
        <v>43125</v>
      </c>
      <c r="C312" t="s">
        <v>87</v>
      </c>
      <c r="G312" t="s">
        <v>21</v>
      </c>
      <c r="H312" t="s">
        <v>16</v>
      </c>
      <c r="J312" t="s">
        <v>17</v>
      </c>
      <c r="K312" s="2">
        <v>90</v>
      </c>
      <c r="L312" s="2">
        <v>6.3</v>
      </c>
      <c r="M312" s="2">
        <v>96.3</v>
      </c>
      <c r="N312" s="2">
        <v>0</v>
      </c>
      <c r="O312" s="2">
        <f t="shared" si="10"/>
        <v>96.3</v>
      </c>
      <c r="P312" s="78" t="str">
        <f t="shared" si="11"/>
        <v>enero</v>
      </c>
    </row>
    <row r="313" spans="1:16" x14ac:dyDescent="0.35">
      <c r="A313" t="s">
        <v>31</v>
      </c>
      <c r="B313" s="1">
        <v>43124</v>
      </c>
      <c r="C313" t="s">
        <v>88</v>
      </c>
      <c r="G313" t="s">
        <v>21</v>
      </c>
      <c r="H313" t="s">
        <v>16</v>
      </c>
      <c r="J313" t="s">
        <v>17</v>
      </c>
      <c r="K313" s="2">
        <v>270</v>
      </c>
      <c r="L313" s="2">
        <v>18.899999999999999</v>
      </c>
      <c r="M313" s="2">
        <v>288.89999999999998</v>
      </c>
      <c r="N313" s="2">
        <v>0</v>
      </c>
      <c r="O313" s="2">
        <f t="shared" si="10"/>
        <v>288.89999999999998</v>
      </c>
      <c r="P313" s="78" t="str">
        <f t="shared" si="11"/>
        <v>enero</v>
      </c>
    </row>
    <row r="314" spans="1:16" x14ac:dyDescent="0.35">
      <c r="A314" t="s">
        <v>14</v>
      </c>
      <c r="B314" s="1">
        <v>43131</v>
      </c>
      <c r="C314" t="s">
        <v>89</v>
      </c>
      <c r="G314" t="s">
        <v>15</v>
      </c>
      <c r="H314" t="s">
        <v>16</v>
      </c>
      <c r="J314" t="s">
        <v>17</v>
      </c>
      <c r="K314" s="2">
        <v>290</v>
      </c>
      <c r="L314" s="2">
        <v>20.3</v>
      </c>
      <c r="M314" s="2">
        <v>310.3</v>
      </c>
      <c r="N314" s="2">
        <v>310.3</v>
      </c>
      <c r="O314" s="2">
        <f t="shared" si="10"/>
        <v>0</v>
      </c>
      <c r="P314" s="78" t="str">
        <f t="shared" si="11"/>
        <v>enero</v>
      </c>
    </row>
    <row r="315" spans="1:16" x14ac:dyDescent="0.35">
      <c r="A315" t="s">
        <v>18</v>
      </c>
      <c r="B315" s="1">
        <v>43131</v>
      </c>
      <c r="C315" t="s">
        <v>90</v>
      </c>
      <c r="G315" t="s">
        <v>19</v>
      </c>
      <c r="H315" t="s">
        <v>16</v>
      </c>
      <c r="J315" t="s">
        <v>17</v>
      </c>
      <c r="K315" s="2">
        <v>1170</v>
      </c>
      <c r="L315" s="2">
        <v>81.900000000000006</v>
      </c>
      <c r="M315" s="2">
        <v>1251.9000000000001</v>
      </c>
      <c r="N315" s="2">
        <v>1201.9000000000001</v>
      </c>
      <c r="O315" s="2">
        <f t="shared" si="10"/>
        <v>50</v>
      </c>
      <c r="P315" s="78" t="str">
        <f t="shared" si="11"/>
        <v>enero</v>
      </c>
    </row>
    <row r="316" spans="1:16" x14ac:dyDescent="0.35">
      <c r="A316" t="s">
        <v>20</v>
      </c>
      <c r="B316" s="1">
        <v>43131</v>
      </c>
      <c r="C316" t="s">
        <v>91</v>
      </c>
      <c r="G316" t="s">
        <v>21</v>
      </c>
      <c r="H316" t="s">
        <v>16</v>
      </c>
      <c r="J316" t="s">
        <v>17</v>
      </c>
      <c r="K316" s="2">
        <v>60</v>
      </c>
      <c r="L316" s="2">
        <v>4.2</v>
      </c>
      <c r="M316" s="2">
        <v>64.2</v>
      </c>
      <c r="N316" s="2">
        <v>0</v>
      </c>
      <c r="O316" s="2">
        <f t="shared" si="10"/>
        <v>64.2</v>
      </c>
      <c r="P316" s="78" t="str">
        <f t="shared" si="11"/>
        <v>enero</v>
      </c>
    </row>
    <row r="317" spans="1:16" x14ac:dyDescent="0.35">
      <c r="A317" t="s">
        <v>22</v>
      </c>
      <c r="B317" s="1">
        <v>43131</v>
      </c>
      <c r="C317" t="s">
        <v>92</v>
      </c>
      <c r="G317" t="s">
        <v>21</v>
      </c>
      <c r="H317" t="s">
        <v>16</v>
      </c>
      <c r="J317" t="s">
        <v>17</v>
      </c>
      <c r="K317" s="2">
        <v>440</v>
      </c>
      <c r="L317" s="2">
        <v>30.8</v>
      </c>
      <c r="M317" s="2">
        <v>470.8</v>
      </c>
      <c r="N317" s="2">
        <v>0</v>
      </c>
      <c r="O317" s="2">
        <f t="shared" si="10"/>
        <v>470.8</v>
      </c>
      <c r="P317" s="78" t="str">
        <f t="shared" si="11"/>
        <v>enero</v>
      </c>
    </row>
    <row r="318" spans="1:16" x14ac:dyDescent="0.35">
      <c r="A318" t="s">
        <v>23</v>
      </c>
      <c r="B318" s="1">
        <v>43131</v>
      </c>
      <c r="C318" t="s">
        <v>93</v>
      </c>
      <c r="G318" t="s">
        <v>19</v>
      </c>
      <c r="H318" t="s">
        <v>16</v>
      </c>
      <c r="J318" t="s">
        <v>17</v>
      </c>
      <c r="K318" s="2">
        <v>560</v>
      </c>
      <c r="L318" s="2">
        <v>39.200000000000003</v>
      </c>
      <c r="M318" s="2">
        <v>599.20000000000005</v>
      </c>
      <c r="N318" s="2">
        <v>360</v>
      </c>
      <c r="O318" s="2">
        <f t="shared" si="10"/>
        <v>239.20000000000005</v>
      </c>
      <c r="P318" s="78" t="str">
        <f t="shared" si="11"/>
        <v>enero</v>
      </c>
    </row>
    <row r="319" spans="1:16" x14ac:dyDescent="0.35">
      <c r="A319" t="s">
        <v>24</v>
      </c>
      <c r="B319" s="1">
        <v>43131</v>
      </c>
      <c r="C319" t="s">
        <v>94</v>
      </c>
      <c r="G319" t="s">
        <v>15</v>
      </c>
      <c r="H319" t="s">
        <v>16</v>
      </c>
      <c r="J319" t="s">
        <v>17</v>
      </c>
      <c r="K319" s="2">
        <v>1049</v>
      </c>
      <c r="L319" s="2">
        <v>73.430000000000007</v>
      </c>
      <c r="M319" s="2">
        <v>1122.43</v>
      </c>
      <c r="N319" s="2">
        <v>1122.43</v>
      </c>
      <c r="O319" s="2">
        <f t="shared" si="10"/>
        <v>0</v>
      </c>
      <c r="P319" s="78" t="str">
        <f t="shared" si="11"/>
        <v>enero</v>
      </c>
    </row>
    <row r="320" spans="1:16" x14ac:dyDescent="0.35">
      <c r="A320" t="s">
        <v>25</v>
      </c>
      <c r="B320" s="1">
        <v>43130</v>
      </c>
      <c r="C320" t="s">
        <v>95</v>
      </c>
      <c r="G320" t="s">
        <v>21</v>
      </c>
      <c r="H320" t="s">
        <v>16</v>
      </c>
      <c r="J320" t="s">
        <v>17</v>
      </c>
      <c r="K320" s="2">
        <v>135</v>
      </c>
      <c r="L320" s="2">
        <v>9.4499999999999993</v>
      </c>
      <c r="M320" s="2">
        <v>144.44999999999999</v>
      </c>
      <c r="N320" s="2">
        <v>0</v>
      </c>
      <c r="O320" s="2">
        <f t="shared" si="10"/>
        <v>144.44999999999999</v>
      </c>
      <c r="P320" s="78" t="str">
        <f t="shared" si="11"/>
        <v>enero</v>
      </c>
    </row>
    <row r="321" spans="1:16" x14ac:dyDescent="0.35">
      <c r="A321" t="s">
        <v>26</v>
      </c>
      <c r="B321" s="1">
        <v>43126</v>
      </c>
      <c r="C321" t="s">
        <v>96</v>
      </c>
      <c r="G321" t="s">
        <v>15</v>
      </c>
      <c r="H321" t="s">
        <v>16</v>
      </c>
      <c r="J321" t="s">
        <v>17</v>
      </c>
      <c r="K321" s="2">
        <v>180</v>
      </c>
      <c r="L321" s="2">
        <v>12.6</v>
      </c>
      <c r="M321" s="2">
        <v>192.6</v>
      </c>
      <c r="N321" s="2">
        <v>192.6</v>
      </c>
      <c r="O321" s="2">
        <f t="shared" si="10"/>
        <v>0</v>
      </c>
      <c r="P321" s="78" t="str">
        <f t="shared" si="11"/>
        <v>enero</v>
      </c>
    </row>
    <row r="322" spans="1:16" x14ac:dyDescent="0.35">
      <c r="A322" t="s">
        <v>27</v>
      </c>
      <c r="B322" s="1">
        <v>43125</v>
      </c>
      <c r="C322" t="s">
        <v>97</v>
      </c>
      <c r="G322" t="s">
        <v>21</v>
      </c>
      <c r="H322" t="s">
        <v>16</v>
      </c>
      <c r="J322" t="s">
        <v>17</v>
      </c>
      <c r="K322" s="2">
        <v>30</v>
      </c>
      <c r="L322" s="2">
        <v>2.1</v>
      </c>
      <c r="M322" s="2">
        <v>32.1</v>
      </c>
      <c r="N322" s="2">
        <v>0</v>
      </c>
      <c r="O322" s="2">
        <f t="shared" si="10"/>
        <v>32.1</v>
      </c>
      <c r="P322" s="78" t="str">
        <f t="shared" si="11"/>
        <v>enero</v>
      </c>
    </row>
    <row r="323" spans="1:16" x14ac:dyDescent="0.35">
      <c r="A323" t="s">
        <v>28</v>
      </c>
      <c r="B323" s="1">
        <v>43125</v>
      </c>
      <c r="C323" t="s">
        <v>98</v>
      </c>
      <c r="G323" t="s">
        <v>21</v>
      </c>
      <c r="H323" t="s">
        <v>16</v>
      </c>
      <c r="J323" t="s">
        <v>17</v>
      </c>
      <c r="K323" s="2">
        <v>1512</v>
      </c>
      <c r="L323" s="2">
        <v>105.84</v>
      </c>
      <c r="M323" s="2">
        <v>1617.84</v>
      </c>
      <c r="N323" s="2">
        <v>0</v>
      </c>
      <c r="O323" s="2">
        <f t="shared" si="10"/>
        <v>1617.84</v>
      </c>
      <c r="P323" s="78" t="str">
        <f t="shared" si="11"/>
        <v>enero</v>
      </c>
    </row>
    <row r="324" spans="1:16" x14ac:dyDescent="0.35">
      <c r="A324" t="s">
        <v>29</v>
      </c>
      <c r="B324" s="1">
        <v>43125</v>
      </c>
      <c r="C324" t="s">
        <v>99</v>
      </c>
      <c r="G324" t="s">
        <v>21</v>
      </c>
      <c r="H324" t="s">
        <v>16</v>
      </c>
      <c r="J324" t="s">
        <v>17</v>
      </c>
      <c r="K324" s="2">
        <v>390</v>
      </c>
      <c r="L324" s="2">
        <v>27.3</v>
      </c>
      <c r="M324" s="2">
        <v>417.3</v>
      </c>
      <c r="N324" s="2">
        <v>0</v>
      </c>
      <c r="O324" s="2">
        <f t="shared" si="10"/>
        <v>417.3</v>
      </c>
      <c r="P324" s="78" t="str">
        <f t="shared" si="11"/>
        <v>enero</v>
      </c>
    </row>
    <row r="325" spans="1:16" x14ac:dyDescent="0.35">
      <c r="A325" t="s">
        <v>30</v>
      </c>
      <c r="B325" s="1">
        <v>43125</v>
      </c>
      <c r="C325" t="s">
        <v>100</v>
      </c>
      <c r="G325" t="s">
        <v>21</v>
      </c>
      <c r="H325" t="s">
        <v>16</v>
      </c>
      <c r="J325" t="s">
        <v>17</v>
      </c>
      <c r="K325" s="2">
        <v>90</v>
      </c>
      <c r="L325" s="2">
        <v>6.3</v>
      </c>
      <c r="M325" s="2">
        <v>96.3</v>
      </c>
      <c r="N325" s="2">
        <v>0</v>
      </c>
      <c r="O325" s="2">
        <f t="shared" si="10"/>
        <v>96.3</v>
      </c>
      <c r="P325" s="78" t="str">
        <f t="shared" si="11"/>
        <v>enero</v>
      </c>
    </row>
    <row r="326" spans="1:16" x14ac:dyDescent="0.35">
      <c r="A326" t="s">
        <v>31</v>
      </c>
      <c r="B326" s="1">
        <v>43124</v>
      </c>
      <c r="C326" t="s">
        <v>101</v>
      </c>
      <c r="G326" t="s">
        <v>21</v>
      </c>
      <c r="H326" t="s">
        <v>16</v>
      </c>
      <c r="J326" t="s">
        <v>17</v>
      </c>
      <c r="K326" s="2">
        <v>270</v>
      </c>
      <c r="L326" s="2">
        <v>18.899999999999999</v>
      </c>
      <c r="M326" s="2">
        <v>288.89999999999998</v>
      </c>
      <c r="N326" s="2">
        <v>0</v>
      </c>
      <c r="O326" s="2">
        <f t="shared" si="10"/>
        <v>288.89999999999998</v>
      </c>
      <c r="P326" s="78" t="str">
        <f t="shared" si="11"/>
        <v>enero</v>
      </c>
    </row>
    <row r="327" spans="1:16" x14ac:dyDescent="0.35">
      <c r="A327" t="s">
        <v>14</v>
      </c>
      <c r="B327" s="1">
        <v>43131</v>
      </c>
      <c r="C327" t="s">
        <v>63</v>
      </c>
      <c r="G327" t="s">
        <v>15</v>
      </c>
      <c r="H327" t="s">
        <v>16</v>
      </c>
      <c r="J327" t="s">
        <v>17</v>
      </c>
      <c r="K327" s="2">
        <v>290</v>
      </c>
      <c r="L327" s="2">
        <v>20.3</v>
      </c>
      <c r="M327" s="2">
        <v>310.3</v>
      </c>
      <c r="N327" s="2">
        <v>310.3</v>
      </c>
      <c r="O327" s="2">
        <f>M327-N327</f>
        <v>0</v>
      </c>
      <c r="P327" s="78" t="str">
        <f>TEXT(B327,"mmmmmmmmmmmmmm")</f>
        <v>enero</v>
      </c>
    </row>
    <row r="328" spans="1:16" x14ac:dyDescent="0.35">
      <c r="A328" t="s">
        <v>18</v>
      </c>
      <c r="B328" s="1">
        <v>43131</v>
      </c>
      <c r="C328" t="s">
        <v>64</v>
      </c>
      <c r="G328" t="s">
        <v>19</v>
      </c>
      <c r="H328" t="s">
        <v>16</v>
      </c>
      <c r="J328" t="s">
        <v>17</v>
      </c>
      <c r="K328" s="2">
        <v>1170</v>
      </c>
      <c r="L328" s="2">
        <v>81.900000000000006</v>
      </c>
      <c r="M328" s="2">
        <v>1251.9000000000001</v>
      </c>
      <c r="N328" s="2">
        <v>1201.9000000000001</v>
      </c>
      <c r="O328" s="2">
        <f t="shared" ref="O328:O365" si="12">M328-N328</f>
        <v>50</v>
      </c>
      <c r="P328" s="78" t="str">
        <f t="shared" ref="P328:P365" si="13">TEXT(B328,"mmmmmmmmmmmmmm")</f>
        <v>enero</v>
      </c>
    </row>
    <row r="329" spans="1:16" x14ac:dyDescent="0.35">
      <c r="A329" t="s">
        <v>20</v>
      </c>
      <c r="B329" s="1">
        <v>43131</v>
      </c>
      <c r="C329" t="s">
        <v>65</v>
      </c>
      <c r="G329" t="s">
        <v>21</v>
      </c>
      <c r="H329" t="s">
        <v>16</v>
      </c>
      <c r="J329" t="s">
        <v>17</v>
      </c>
      <c r="K329" s="2">
        <v>60</v>
      </c>
      <c r="L329" s="2">
        <v>4.2</v>
      </c>
      <c r="M329" s="2">
        <v>64.2</v>
      </c>
      <c r="N329" s="2">
        <v>0</v>
      </c>
      <c r="O329" s="2">
        <f t="shared" si="12"/>
        <v>64.2</v>
      </c>
      <c r="P329" s="78" t="str">
        <f t="shared" si="13"/>
        <v>enero</v>
      </c>
    </row>
    <row r="330" spans="1:16" x14ac:dyDescent="0.35">
      <c r="A330" t="s">
        <v>22</v>
      </c>
      <c r="B330" s="1">
        <v>43131</v>
      </c>
      <c r="C330" t="s">
        <v>66</v>
      </c>
      <c r="G330" t="s">
        <v>21</v>
      </c>
      <c r="H330" t="s">
        <v>16</v>
      </c>
      <c r="J330" t="s">
        <v>17</v>
      </c>
      <c r="K330" s="2">
        <v>440</v>
      </c>
      <c r="L330" s="2">
        <v>30.8</v>
      </c>
      <c r="M330" s="2">
        <v>470.8</v>
      </c>
      <c r="N330" s="2">
        <v>0</v>
      </c>
      <c r="O330" s="2">
        <f t="shared" si="12"/>
        <v>470.8</v>
      </c>
      <c r="P330" s="78" t="str">
        <f t="shared" si="13"/>
        <v>enero</v>
      </c>
    </row>
    <row r="331" spans="1:16" x14ac:dyDescent="0.35">
      <c r="A331" t="s">
        <v>23</v>
      </c>
      <c r="B331" s="1">
        <v>43131</v>
      </c>
      <c r="C331" t="s">
        <v>67</v>
      </c>
      <c r="G331" t="s">
        <v>19</v>
      </c>
      <c r="H331" t="s">
        <v>16</v>
      </c>
      <c r="J331" t="s">
        <v>17</v>
      </c>
      <c r="K331" s="2">
        <v>560</v>
      </c>
      <c r="L331" s="2">
        <v>39.200000000000003</v>
      </c>
      <c r="M331" s="2">
        <v>599.20000000000005</v>
      </c>
      <c r="N331" s="2">
        <v>360</v>
      </c>
      <c r="O331" s="2">
        <f t="shared" si="12"/>
        <v>239.20000000000005</v>
      </c>
      <c r="P331" s="78" t="str">
        <f t="shared" si="13"/>
        <v>enero</v>
      </c>
    </row>
    <row r="332" spans="1:16" x14ac:dyDescent="0.35">
      <c r="A332" t="s">
        <v>24</v>
      </c>
      <c r="B332" s="1">
        <v>43131</v>
      </c>
      <c r="C332" t="s">
        <v>68</v>
      </c>
      <c r="G332" t="s">
        <v>15</v>
      </c>
      <c r="H332" t="s">
        <v>16</v>
      </c>
      <c r="J332" t="s">
        <v>17</v>
      </c>
      <c r="K332" s="2">
        <v>1049</v>
      </c>
      <c r="L332" s="2">
        <v>73.430000000000007</v>
      </c>
      <c r="M332" s="2">
        <v>1122.43</v>
      </c>
      <c r="N332" s="2">
        <v>1122.43</v>
      </c>
      <c r="O332" s="2">
        <f t="shared" si="12"/>
        <v>0</v>
      </c>
      <c r="P332" s="78" t="str">
        <f t="shared" si="13"/>
        <v>enero</v>
      </c>
    </row>
    <row r="333" spans="1:16" x14ac:dyDescent="0.35">
      <c r="A333" t="s">
        <v>25</v>
      </c>
      <c r="B333" s="1">
        <v>43130</v>
      </c>
      <c r="C333" t="s">
        <v>69</v>
      </c>
      <c r="G333" t="s">
        <v>21</v>
      </c>
      <c r="H333" t="s">
        <v>16</v>
      </c>
      <c r="J333" t="s">
        <v>17</v>
      </c>
      <c r="K333" s="2">
        <v>135</v>
      </c>
      <c r="L333" s="2">
        <v>9.4499999999999993</v>
      </c>
      <c r="M333" s="2">
        <v>144.44999999999999</v>
      </c>
      <c r="N333" s="2">
        <v>0</v>
      </c>
      <c r="O333" s="2">
        <f t="shared" si="12"/>
        <v>144.44999999999999</v>
      </c>
      <c r="P333" s="78" t="str">
        <f t="shared" si="13"/>
        <v>enero</v>
      </c>
    </row>
    <row r="334" spans="1:16" x14ac:dyDescent="0.35">
      <c r="A334" t="s">
        <v>26</v>
      </c>
      <c r="B334" s="1">
        <v>43126</v>
      </c>
      <c r="C334" t="s">
        <v>70</v>
      </c>
      <c r="G334" t="s">
        <v>15</v>
      </c>
      <c r="H334" t="s">
        <v>16</v>
      </c>
      <c r="J334" t="s">
        <v>17</v>
      </c>
      <c r="K334" s="2">
        <v>180</v>
      </c>
      <c r="L334" s="2">
        <v>12.6</v>
      </c>
      <c r="M334" s="2">
        <v>192.6</v>
      </c>
      <c r="N334" s="2">
        <v>192.6</v>
      </c>
      <c r="O334" s="2">
        <f t="shared" si="12"/>
        <v>0</v>
      </c>
      <c r="P334" s="78" t="str">
        <f t="shared" si="13"/>
        <v>enero</v>
      </c>
    </row>
    <row r="335" spans="1:16" x14ac:dyDescent="0.35">
      <c r="A335" t="s">
        <v>27</v>
      </c>
      <c r="B335" s="1">
        <v>43125</v>
      </c>
      <c r="C335" t="s">
        <v>71</v>
      </c>
      <c r="G335" t="s">
        <v>21</v>
      </c>
      <c r="H335" t="s">
        <v>16</v>
      </c>
      <c r="J335" t="s">
        <v>17</v>
      </c>
      <c r="K335" s="2">
        <v>30</v>
      </c>
      <c r="L335" s="2">
        <v>2.1</v>
      </c>
      <c r="M335" s="2">
        <v>32.1</v>
      </c>
      <c r="N335" s="2">
        <v>0</v>
      </c>
      <c r="O335" s="2">
        <f t="shared" si="12"/>
        <v>32.1</v>
      </c>
      <c r="P335" s="78" t="str">
        <f t="shared" si="13"/>
        <v>enero</v>
      </c>
    </row>
    <row r="336" spans="1:16" x14ac:dyDescent="0.35">
      <c r="A336" t="s">
        <v>28</v>
      </c>
      <c r="B336" s="1">
        <v>43125</v>
      </c>
      <c r="C336" t="s">
        <v>72</v>
      </c>
      <c r="G336" t="s">
        <v>21</v>
      </c>
      <c r="H336" t="s">
        <v>16</v>
      </c>
      <c r="J336" t="s">
        <v>17</v>
      </c>
      <c r="K336" s="2">
        <v>1512</v>
      </c>
      <c r="L336" s="2">
        <v>105.84</v>
      </c>
      <c r="M336" s="2">
        <v>1617.84</v>
      </c>
      <c r="N336" s="2">
        <v>0</v>
      </c>
      <c r="O336" s="2">
        <f t="shared" si="12"/>
        <v>1617.84</v>
      </c>
      <c r="P336" s="78" t="str">
        <f t="shared" si="13"/>
        <v>enero</v>
      </c>
    </row>
    <row r="337" spans="1:16" x14ac:dyDescent="0.35">
      <c r="A337" t="s">
        <v>29</v>
      </c>
      <c r="B337" s="1">
        <v>43125</v>
      </c>
      <c r="C337" t="s">
        <v>73</v>
      </c>
      <c r="G337" t="s">
        <v>21</v>
      </c>
      <c r="H337" t="s">
        <v>16</v>
      </c>
      <c r="J337" t="s">
        <v>17</v>
      </c>
      <c r="K337" s="2">
        <v>390</v>
      </c>
      <c r="L337" s="2">
        <v>27.3</v>
      </c>
      <c r="M337" s="2">
        <v>417.3</v>
      </c>
      <c r="N337" s="2">
        <v>0</v>
      </c>
      <c r="O337" s="2">
        <f t="shared" si="12"/>
        <v>417.3</v>
      </c>
      <c r="P337" s="78" t="str">
        <f t="shared" si="13"/>
        <v>enero</v>
      </c>
    </row>
    <row r="338" spans="1:16" x14ac:dyDescent="0.35">
      <c r="A338" t="s">
        <v>30</v>
      </c>
      <c r="B338" s="1">
        <v>43125</v>
      </c>
      <c r="C338" t="s">
        <v>74</v>
      </c>
      <c r="G338" t="s">
        <v>21</v>
      </c>
      <c r="H338" t="s">
        <v>16</v>
      </c>
      <c r="J338" t="s">
        <v>17</v>
      </c>
      <c r="K338" s="2">
        <v>90</v>
      </c>
      <c r="L338" s="2">
        <v>6.3</v>
      </c>
      <c r="M338" s="2">
        <v>96.3</v>
      </c>
      <c r="N338" s="2">
        <v>0</v>
      </c>
      <c r="O338" s="2">
        <f t="shared" si="12"/>
        <v>96.3</v>
      </c>
      <c r="P338" s="78" t="str">
        <f t="shared" si="13"/>
        <v>enero</v>
      </c>
    </row>
    <row r="339" spans="1:16" x14ac:dyDescent="0.35">
      <c r="A339" t="s">
        <v>31</v>
      </c>
      <c r="B339" s="1">
        <v>43124</v>
      </c>
      <c r="C339" t="s">
        <v>75</v>
      </c>
      <c r="G339" t="s">
        <v>21</v>
      </c>
      <c r="H339" t="s">
        <v>16</v>
      </c>
      <c r="J339" t="s">
        <v>17</v>
      </c>
      <c r="K339" s="2">
        <v>270</v>
      </c>
      <c r="L339" s="2">
        <v>18.899999999999999</v>
      </c>
      <c r="M339" s="2">
        <v>288.89999999999998</v>
      </c>
      <c r="N339" s="2">
        <v>0</v>
      </c>
      <c r="O339" s="2">
        <f t="shared" si="12"/>
        <v>288.89999999999998</v>
      </c>
      <c r="P339" s="78" t="str">
        <f t="shared" si="13"/>
        <v>enero</v>
      </c>
    </row>
    <row r="340" spans="1:16" x14ac:dyDescent="0.35">
      <c r="A340" t="s">
        <v>14</v>
      </c>
      <c r="B340" s="1">
        <v>43130</v>
      </c>
      <c r="C340" t="s">
        <v>76</v>
      </c>
      <c r="G340" t="s">
        <v>15</v>
      </c>
      <c r="H340" t="s">
        <v>16</v>
      </c>
      <c r="J340" t="s">
        <v>17</v>
      </c>
      <c r="K340" s="2">
        <v>290</v>
      </c>
      <c r="L340" s="2">
        <v>20.3</v>
      </c>
      <c r="M340" s="2">
        <v>310.3</v>
      </c>
      <c r="N340" s="2">
        <v>310.3</v>
      </c>
      <c r="O340" s="2">
        <f t="shared" si="12"/>
        <v>0</v>
      </c>
      <c r="P340" s="78" t="str">
        <f t="shared" si="13"/>
        <v>enero</v>
      </c>
    </row>
    <row r="341" spans="1:16" x14ac:dyDescent="0.35">
      <c r="A341" t="s">
        <v>18</v>
      </c>
      <c r="B341" s="1">
        <v>43130</v>
      </c>
      <c r="C341" t="s">
        <v>77</v>
      </c>
      <c r="G341" t="s">
        <v>19</v>
      </c>
      <c r="H341" t="s">
        <v>16</v>
      </c>
      <c r="J341" t="s">
        <v>17</v>
      </c>
      <c r="K341" s="2">
        <v>1170</v>
      </c>
      <c r="L341" s="2">
        <v>81.900000000000006</v>
      </c>
      <c r="M341" s="2">
        <v>1251.9000000000001</v>
      </c>
      <c r="N341" s="2">
        <v>1201.9000000000001</v>
      </c>
      <c r="O341" s="2">
        <f t="shared" si="12"/>
        <v>50</v>
      </c>
      <c r="P341" s="78" t="str">
        <f t="shared" si="13"/>
        <v>enero</v>
      </c>
    </row>
    <row r="342" spans="1:16" x14ac:dyDescent="0.35">
      <c r="A342" t="s">
        <v>20</v>
      </c>
      <c r="B342" s="1">
        <v>43130</v>
      </c>
      <c r="C342" t="s">
        <v>78</v>
      </c>
      <c r="G342" t="s">
        <v>21</v>
      </c>
      <c r="H342" t="s">
        <v>16</v>
      </c>
      <c r="J342" t="s">
        <v>17</v>
      </c>
      <c r="K342" s="2">
        <v>60</v>
      </c>
      <c r="L342" s="2">
        <v>4.2</v>
      </c>
      <c r="M342" s="2">
        <v>64.2</v>
      </c>
      <c r="N342" s="2">
        <v>0</v>
      </c>
      <c r="O342" s="2">
        <f t="shared" si="12"/>
        <v>64.2</v>
      </c>
      <c r="P342" s="78" t="str">
        <f t="shared" si="13"/>
        <v>enero</v>
      </c>
    </row>
    <row r="343" spans="1:16" x14ac:dyDescent="0.35">
      <c r="A343" t="s">
        <v>22</v>
      </c>
      <c r="B343" s="1">
        <v>43130</v>
      </c>
      <c r="C343" t="s">
        <v>79</v>
      </c>
      <c r="G343" t="s">
        <v>21</v>
      </c>
      <c r="H343" t="s">
        <v>16</v>
      </c>
      <c r="J343" t="s">
        <v>17</v>
      </c>
      <c r="K343" s="2">
        <v>440</v>
      </c>
      <c r="L343" s="2">
        <v>30.8</v>
      </c>
      <c r="M343" s="2">
        <v>470.8</v>
      </c>
      <c r="N343" s="2">
        <v>0</v>
      </c>
      <c r="O343" s="2">
        <f t="shared" si="12"/>
        <v>470.8</v>
      </c>
      <c r="P343" s="78" t="str">
        <f t="shared" si="13"/>
        <v>enero</v>
      </c>
    </row>
    <row r="344" spans="1:16" x14ac:dyDescent="0.35">
      <c r="A344" t="s">
        <v>23</v>
      </c>
      <c r="B344" s="1">
        <v>43130</v>
      </c>
      <c r="C344" t="s">
        <v>80</v>
      </c>
      <c r="G344" t="s">
        <v>19</v>
      </c>
      <c r="H344" t="s">
        <v>16</v>
      </c>
      <c r="J344" t="s">
        <v>17</v>
      </c>
      <c r="K344" s="2">
        <v>560</v>
      </c>
      <c r="L344" s="2">
        <v>39.200000000000003</v>
      </c>
      <c r="M344" s="2">
        <v>599.20000000000005</v>
      </c>
      <c r="N344" s="2">
        <v>360</v>
      </c>
      <c r="O344" s="2">
        <f t="shared" si="12"/>
        <v>239.20000000000005</v>
      </c>
      <c r="P344" s="78" t="str">
        <f t="shared" si="13"/>
        <v>enero</v>
      </c>
    </row>
    <row r="345" spans="1:16" x14ac:dyDescent="0.35">
      <c r="A345" t="s">
        <v>24</v>
      </c>
      <c r="B345" s="1">
        <v>43130</v>
      </c>
      <c r="C345" t="s">
        <v>81</v>
      </c>
      <c r="G345" t="s">
        <v>15</v>
      </c>
      <c r="H345" t="s">
        <v>16</v>
      </c>
      <c r="J345" t="s">
        <v>17</v>
      </c>
      <c r="K345" s="2">
        <v>1049</v>
      </c>
      <c r="L345" s="2">
        <v>73.430000000000007</v>
      </c>
      <c r="M345" s="2">
        <v>1122.43</v>
      </c>
      <c r="N345" s="2">
        <v>1122.43</v>
      </c>
      <c r="O345" s="2">
        <f t="shared" si="12"/>
        <v>0</v>
      </c>
      <c r="P345" s="78" t="str">
        <f t="shared" si="13"/>
        <v>enero</v>
      </c>
    </row>
    <row r="346" spans="1:16" x14ac:dyDescent="0.35">
      <c r="A346" t="s">
        <v>25</v>
      </c>
      <c r="B346" s="1">
        <v>43130</v>
      </c>
      <c r="C346" t="s">
        <v>82</v>
      </c>
      <c r="G346" t="s">
        <v>21</v>
      </c>
      <c r="H346" t="s">
        <v>16</v>
      </c>
      <c r="J346" t="s">
        <v>17</v>
      </c>
      <c r="K346" s="2">
        <v>135</v>
      </c>
      <c r="L346" s="2">
        <v>9.4499999999999993</v>
      </c>
      <c r="M346" s="2">
        <v>144.44999999999999</v>
      </c>
      <c r="N346" s="2">
        <v>0</v>
      </c>
      <c r="O346" s="2">
        <f t="shared" si="12"/>
        <v>144.44999999999999</v>
      </c>
      <c r="P346" s="78" t="str">
        <f t="shared" si="13"/>
        <v>enero</v>
      </c>
    </row>
    <row r="347" spans="1:16" x14ac:dyDescent="0.35">
      <c r="A347" t="s">
        <v>26</v>
      </c>
      <c r="B347" s="1">
        <v>43126</v>
      </c>
      <c r="C347" t="s">
        <v>83</v>
      </c>
      <c r="G347" t="s">
        <v>15</v>
      </c>
      <c r="H347" t="s">
        <v>16</v>
      </c>
      <c r="J347" t="s">
        <v>17</v>
      </c>
      <c r="K347" s="2">
        <v>180</v>
      </c>
      <c r="L347" s="2">
        <v>12.6</v>
      </c>
      <c r="M347" s="2">
        <v>192.6</v>
      </c>
      <c r="N347" s="2">
        <v>192.6</v>
      </c>
      <c r="O347" s="2">
        <f t="shared" si="12"/>
        <v>0</v>
      </c>
      <c r="P347" s="78" t="str">
        <f t="shared" si="13"/>
        <v>enero</v>
      </c>
    </row>
    <row r="348" spans="1:16" x14ac:dyDescent="0.35">
      <c r="A348" t="s">
        <v>27</v>
      </c>
      <c r="B348" s="1">
        <v>43125</v>
      </c>
      <c r="C348" t="s">
        <v>84</v>
      </c>
      <c r="G348" t="s">
        <v>21</v>
      </c>
      <c r="H348" t="s">
        <v>16</v>
      </c>
      <c r="J348" t="s">
        <v>17</v>
      </c>
      <c r="K348" s="2">
        <v>30</v>
      </c>
      <c r="L348" s="2">
        <v>2.1</v>
      </c>
      <c r="M348" s="2">
        <v>32.1</v>
      </c>
      <c r="N348" s="2">
        <v>0</v>
      </c>
      <c r="O348" s="2">
        <f t="shared" si="12"/>
        <v>32.1</v>
      </c>
      <c r="P348" s="78" t="str">
        <f t="shared" si="13"/>
        <v>enero</v>
      </c>
    </row>
    <row r="349" spans="1:16" x14ac:dyDescent="0.35">
      <c r="A349" t="s">
        <v>28</v>
      </c>
      <c r="B349" s="1">
        <v>43125</v>
      </c>
      <c r="C349" t="s">
        <v>85</v>
      </c>
      <c r="G349" t="s">
        <v>21</v>
      </c>
      <c r="H349" t="s">
        <v>16</v>
      </c>
      <c r="J349" t="s">
        <v>17</v>
      </c>
      <c r="K349" s="2">
        <v>1512</v>
      </c>
      <c r="L349" s="2">
        <v>105.84</v>
      </c>
      <c r="M349" s="2">
        <v>1617.84</v>
      </c>
      <c r="N349" s="2">
        <v>0</v>
      </c>
      <c r="O349" s="2">
        <f t="shared" si="12"/>
        <v>1617.84</v>
      </c>
      <c r="P349" s="78" t="str">
        <f t="shared" si="13"/>
        <v>enero</v>
      </c>
    </row>
    <row r="350" spans="1:16" x14ac:dyDescent="0.35">
      <c r="A350" t="s">
        <v>29</v>
      </c>
      <c r="B350" s="1">
        <v>43125</v>
      </c>
      <c r="C350" t="s">
        <v>86</v>
      </c>
      <c r="G350" t="s">
        <v>21</v>
      </c>
      <c r="H350" t="s">
        <v>16</v>
      </c>
      <c r="J350" t="s">
        <v>17</v>
      </c>
      <c r="K350" s="2">
        <v>390</v>
      </c>
      <c r="L350" s="2">
        <v>27.3</v>
      </c>
      <c r="M350" s="2">
        <v>417.3</v>
      </c>
      <c r="N350" s="2">
        <v>0</v>
      </c>
      <c r="O350" s="2">
        <f t="shared" si="12"/>
        <v>417.3</v>
      </c>
      <c r="P350" s="78" t="str">
        <f t="shared" si="13"/>
        <v>enero</v>
      </c>
    </row>
    <row r="351" spans="1:16" x14ac:dyDescent="0.35">
      <c r="A351" t="s">
        <v>30</v>
      </c>
      <c r="B351" s="1">
        <v>43125</v>
      </c>
      <c r="C351" t="s">
        <v>87</v>
      </c>
      <c r="G351" t="s">
        <v>21</v>
      </c>
      <c r="H351" t="s">
        <v>16</v>
      </c>
      <c r="J351" t="s">
        <v>17</v>
      </c>
      <c r="K351" s="2">
        <v>90</v>
      </c>
      <c r="L351" s="2">
        <v>6.3</v>
      </c>
      <c r="M351" s="2">
        <v>96.3</v>
      </c>
      <c r="N351" s="2">
        <v>0</v>
      </c>
      <c r="O351" s="2">
        <f t="shared" si="12"/>
        <v>96.3</v>
      </c>
      <c r="P351" s="78" t="str">
        <f t="shared" si="13"/>
        <v>enero</v>
      </c>
    </row>
    <row r="352" spans="1:16" x14ac:dyDescent="0.35">
      <c r="A352" t="s">
        <v>31</v>
      </c>
      <c r="B352" s="1">
        <v>43124</v>
      </c>
      <c r="C352" t="s">
        <v>88</v>
      </c>
      <c r="G352" t="s">
        <v>21</v>
      </c>
      <c r="H352" t="s">
        <v>16</v>
      </c>
      <c r="J352" t="s">
        <v>17</v>
      </c>
      <c r="K352" s="2">
        <v>270</v>
      </c>
      <c r="L352" s="2">
        <v>18.899999999999999</v>
      </c>
      <c r="M352" s="2">
        <v>288.89999999999998</v>
      </c>
      <c r="N352" s="2">
        <v>0</v>
      </c>
      <c r="O352" s="2">
        <f t="shared" si="12"/>
        <v>288.89999999999998</v>
      </c>
      <c r="P352" s="78" t="str">
        <f t="shared" si="13"/>
        <v>enero</v>
      </c>
    </row>
    <row r="353" spans="1:16" x14ac:dyDescent="0.35">
      <c r="A353" t="s">
        <v>14</v>
      </c>
      <c r="B353" s="1">
        <v>43131</v>
      </c>
      <c r="C353" t="s">
        <v>89</v>
      </c>
      <c r="G353" t="s">
        <v>15</v>
      </c>
      <c r="H353" t="s">
        <v>16</v>
      </c>
      <c r="J353" t="s">
        <v>17</v>
      </c>
      <c r="K353" s="2">
        <v>290</v>
      </c>
      <c r="L353" s="2">
        <v>20.3</v>
      </c>
      <c r="M353" s="2">
        <v>310.3</v>
      </c>
      <c r="N353" s="2">
        <v>310.3</v>
      </c>
      <c r="O353" s="2">
        <f t="shared" si="12"/>
        <v>0</v>
      </c>
      <c r="P353" s="78" t="str">
        <f t="shared" si="13"/>
        <v>enero</v>
      </c>
    </row>
    <row r="354" spans="1:16" x14ac:dyDescent="0.35">
      <c r="A354" t="s">
        <v>18</v>
      </c>
      <c r="B354" s="1">
        <v>43131</v>
      </c>
      <c r="C354" t="s">
        <v>90</v>
      </c>
      <c r="G354" t="s">
        <v>19</v>
      </c>
      <c r="H354" t="s">
        <v>16</v>
      </c>
      <c r="J354" t="s">
        <v>17</v>
      </c>
      <c r="K354" s="2">
        <v>1170</v>
      </c>
      <c r="L354" s="2">
        <v>81.900000000000006</v>
      </c>
      <c r="M354" s="2">
        <v>1251.9000000000001</v>
      </c>
      <c r="N354" s="2">
        <v>1201.9000000000001</v>
      </c>
      <c r="O354" s="2">
        <f t="shared" si="12"/>
        <v>50</v>
      </c>
      <c r="P354" s="78" t="str">
        <f t="shared" si="13"/>
        <v>enero</v>
      </c>
    </row>
    <row r="355" spans="1:16" x14ac:dyDescent="0.35">
      <c r="A355" t="s">
        <v>20</v>
      </c>
      <c r="B355" s="1">
        <v>43131</v>
      </c>
      <c r="C355" t="s">
        <v>91</v>
      </c>
      <c r="G355" t="s">
        <v>21</v>
      </c>
      <c r="H355" t="s">
        <v>16</v>
      </c>
      <c r="J355" t="s">
        <v>17</v>
      </c>
      <c r="K355" s="2">
        <v>60</v>
      </c>
      <c r="L355" s="2">
        <v>4.2</v>
      </c>
      <c r="M355" s="2">
        <v>64.2</v>
      </c>
      <c r="N355" s="2">
        <v>0</v>
      </c>
      <c r="O355" s="2">
        <f t="shared" si="12"/>
        <v>64.2</v>
      </c>
      <c r="P355" s="78" t="str">
        <f t="shared" si="13"/>
        <v>enero</v>
      </c>
    </row>
    <row r="356" spans="1:16" x14ac:dyDescent="0.35">
      <c r="A356" t="s">
        <v>22</v>
      </c>
      <c r="B356" s="1">
        <v>43131</v>
      </c>
      <c r="C356" t="s">
        <v>92</v>
      </c>
      <c r="G356" t="s">
        <v>21</v>
      </c>
      <c r="H356" t="s">
        <v>16</v>
      </c>
      <c r="J356" t="s">
        <v>17</v>
      </c>
      <c r="K356" s="2">
        <v>440</v>
      </c>
      <c r="L356" s="2">
        <v>30.8</v>
      </c>
      <c r="M356" s="2">
        <v>470.8</v>
      </c>
      <c r="N356" s="2">
        <v>0</v>
      </c>
      <c r="O356" s="2">
        <f t="shared" si="12"/>
        <v>470.8</v>
      </c>
      <c r="P356" s="78" t="str">
        <f t="shared" si="13"/>
        <v>enero</v>
      </c>
    </row>
    <row r="357" spans="1:16" x14ac:dyDescent="0.35">
      <c r="A357" t="s">
        <v>23</v>
      </c>
      <c r="B357" s="1">
        <v>43131</v>
      </c>
      <c r="C357" t="s">
        <v>93</v>
      </c>
      <c r="G357" t="s">
        <v>19</v>
      </c>
      <c r="H357" t="s">
        <v>16</v>
      </c>
      <c r="J357" t="s">
        <v>17</v>
      </c>
      <c r="K357" s="2">
        <v>560</v>
      </c>
      <c r="L357" s="2">
        <v>39.200000000000003</v>
      </c>
      <c r="M357" s="2">
        <v>599.20000000000005</v>
      </c>
      <c r="N357" s="2">
        <v>360</v>
      </c>
      <c r="O357" s="2">
        <f t="shared" si="12"/>
        <v>239.20000000000005</v>
      </c>
      <c r="P357" s="78" t="str">
        <f t="shared" si="13"/>
        <v>enero</v>
      </c>
    </row>
    <row r="358" spans="1:16" x14ac:dyDescent="0.35">
      <c r="A358" t="s">
        <v>24</v>
      </c>
      <c r="B358" s="1">
        <v>43131</v>
      </c>
      <c r="C358" t="s">
        <v>94</v>
      </c>
      <c r="G358" t="s">
        <v>15</v>
      </c>
      <c r="H358" t="s">
        <v>16</v>
      </c>
      <c r="J358" t="s">
        <v>17</v>
      </c>
      <c r="K358" s="2">
        <v>1049</v>
      </c>
      <c r="L358" s="2">
        <v>73.430000000000007</v>
      </c>
      <c r="M358" s="2">
        <v>1122.43</v>
      </c>
      <c r="N358" s="2">
        <v>1122.43</v>
      </c>
      <c r="O358" s="2">
        <f t="shared" si="12"/>
        <v>0</v>
      </c>
      <c r="P358" s="78" t="str">
        <f t="shared" si="13"/>
        <v>enero</v>
      </c>
    </row>
    <row r="359" spans="1:16" x14ac:dyDescent="0.35">
      <c r="A359" t="s">
        <v>25</v>
      </c>
      <c r="B359" s="1">
        <v>43130</v>
      </c>
      <c r="C359" t="s">
        <v>95</v>
      </c>
      <c r="G359" t="s">
        <v>21</v>
      </c>
      <c r="H359" t="s">
        <v>16</v>
      </c>
      <c r="J359" t="s">
        <v>17</v>
      </c>
      <c r="K359" s="2">
        <v>135</v>
      </c>
      <c r="L359" s="2">
        <v>9.4499999999999993</v>
      </c>
      <c r="M359" s="2">
        <v>144.44999999999999</v>
      </c>
      <c r="N359" s="2">
        <v>0</v>
      </c>
      <c r="O359" s="2">
        <f t="shared" si="12"/>
        <v>144.44999999999999</v>
      </c>
      <c r="P359" s="78" t="str">
        <f t="shared" si="13"/>
        <v>enero</v>
      </c>
    </row>
    <row r="360" spans="1:16" x14ac:dyDescent="0.35">
      <c r="A360" t="s">
        <v>26</v>
      </c>
      <c r="B360" s="1">
        <v>43126</v>
      </c>
      <c r="C360" t="s">
        <v>96</v>
      </c>
      <c r="G360" t="s">
        <v>15</v>
      </c>
      <c r="H360" t="s">
        <v>16</v>
      </c>
      <c r="J360" t="s">
        <v>17</v>
      </c>
      <c r="K360" s="2">
        <v>180</v>
      </c>
      <c r="L360" s="2">
        <v>12.6</v>
      </c>
      <c r="M360" s="2">
        <v>192.6</v>
      </c>
      <c r="N360" s="2">
        <v>192.6</v>
      </c>
      <c r="O360" s="2">
        <f t="shared" si="12"/>
        <v>0</v>
      </c>
      <c r="P360" s="78" t="str">
        <f t="shared" si="13"/>
        <v>enero</v>
      </c>
    </row>
    <row r="361" spans="1:16" x14ac:dyDescent="0.35">
      <c r="A361" t="s">
        <v>27</v>
      </c>
      <c r="B361" s="1">
        <v>43125</v>
      </c>
      <c r="C361" t="s">
        <v>97</v>
      </c>
      <c r="G361" t="s">
        <v>21</v>
      </c>
      <c r="H361" t="s">
        <v>16</v>
      </c>
      <c r="J361" t="s">
        <v>17</v>
      </c>
      <c r="K361" s="2">
        <v>30</v>
      </c>
      <c r="L361" s="2">
        <v>2.1</v>
      </c>
      <c r="M361" s="2">
        <v>32.1</v>
      </c>
      <c r="N361" s="2">
        <v>0</v>
      </c>
      <c r="O361" s="2">
        <f t="shared" si="12"/>
        <v>32.1</v>
      </c>
      <c r="P361" s="78" t="str">
        <f t="shared" si="13"/>
        <v>enero</v>
      </c>
    </row>
    <row r="362" spans="1:16" x14ac:dyDescent="0.35">
      <c r="A362" t="s">
        <v>28</v>
      </c>
      <c r="B362" s="1">
        <v>43125</v>
      </c>
      <c r="C362" t="s">
        <v>98</v>
      </c>
      <c r="G362" t="s">
        <v>21</v>
      </c>
      <c r="H362" t="s">
        <v>16</v>
      </c>
      <c r="J362" t="s">
        <v>17</v>
      </c>
      <c r="K362" s="2">
        <v>1512</v>
      </c>
      <c r="L362" s="2">
        <v>105.84</v>
      </c>
      <c r="M362" s="2">
        <v>1617.84</v>
      </c>
      <c r="N362" s="2">
        <v>0</v>
      </c>
      <c r="O362" s="2">
        <f t="shared" si="12"/>
        <v>1617.84</v>
      </c>
      <c r="P362" s="78" t="str">
        <f t="shared" si="13"/>
        <v>enero</v>
      </c>
    </row>
    <row r="363" spans="1:16" x14ac:dyDescent="0.35">
      <c r="A363" t="s">
        <v>29</v>
      </c>
      <c r="B363" s="1">
        <v>43125</v>
      </c>
      <c r="C363" t="s">
        <v>99</v>
      </c>
      <c r="G363" t="s">
        <v>21</v>
      </c>
      <c r="H363" t="s">
        <v>16</v>
      </c>
      <c r="J363" t="s">
        <v>17</v>
      </c>
      <c r="K363" s="2">
        <v>390</v>
      </c>
      <c r="L363" s="2">
        <v>27.3</v>
      </c>
      <c r="M363" s="2">
        <v>417.3</v>
      </c>
      <c r="N363" s="2">
        <v>0</v>
      </c>
      <c r="O363" s="2">
        <f t="shared" si="12"/>
        <v>417.3</v>
      </c>
      <c r="P363" s="78" t="str">
        <f t="shared" si="13"/>
        <v>enero</v>
      </c>
    </row>
    <row r="364" spans="1:16" x14ac:dyDescent="0.35">
      <c r="A364" t="s">
        <v>30</v>
      </c>
      <c r="B364" s="1">
        <v>43125</v>
      </c>
      <c r="C364" t="s">
        <v>100</v>
      </c>
      <c r="G364" t="s">
        <v>21</v>
      </c>
      <c r="H364" t="s">
        <v>16</v>
      </c>
      <c r="J364" t="s">
        <v>17</v>
      </c>
      <c r="K364" s="2">
        <v>90</v>
      </c>
      <c r="L364" s="2">
        <v>6.3</v>
      </c>
      <c r="M364" s="2">
        <v>96.3</v>
      </c>
      <c r="N364" s="2">
        <v>0</v>
      </c>
      <c r="O364" s="2">
        <f t="shared" si="12"/>
        <v>96.3</v>
      </c>
      <c r="P364" s="78" t="str">
        <f t="shared" si="13"/>
        <v>enero</v>
      </c>
    </row>
    <row r="365" spans="1:16" x14ac:dyDescent="0.35">
      <c r="A365" t="s">
        <v>31</v>
      </c>
      <c r="B365" s="1">
        <v>43124</v>
      </c>
      <c r="C365" t="s">
        <v>101</v>
      </c>
      <c r="G365" t="s">
        <v>21</v>
      </c>
      <c r="H365" t="s">
        <v>16</v>
      </c>
      <c r="J365" t="s">
        <v>17</v>
      </c>
      <c r="K365" s="2">
        <v>270</v>
      </c>
      <c r="L365" s="2">
        <v>18.899999999999999</v>
      </c>
      <c r="M365" s="2">
        <v>288.89999999999998</v>
      </c>
      <c r="N365" s="2">
        <v>0</v>
      </c>
      <c r="O365" s="2">
        <f t="shared" si="12"/>
        <v>288.89999999999998</v>
      </c>
      <c r="P365" s="78" t="str">
        <f t="shared" si="13"/>
        <v>enero</v>
      </c>
    </row>
    <row r="1048576" spans="2:2" x14ac:dyDescent="0.35">
      <c r="B1048576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3957-64A0-4CDC-8B66-F8E0041CA128}">
  <dimension ref="A1:R4"/>
  <sheetViews>
    <sheetView workbookViewId="0">
      <selection activeCell="E2" sqref="E2:P2"/>
    </sheetView>
  </sheetViews>
  <sheetFormatPr baseColWidth="10" defaultRowHeight="14.5" x14ac:dyDescent="0.35"/>
  <cols>
    <col min="3" max="3" width="12.7265625" customWidth="1"/>
  </cols>
  <sheetData>
    <row r="1" spans="1:18" x14ac:dyDescent="0.35">
      <c r="A1" t="s">
        <v>2</v>
      </c>
      <c r="B1" t="s">
        <v>114</v>
      </c>
      <c r="C1" t="s">
        <v>141</v>
      </c>
      <c r="D1" t="s">
        <v>142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  <c r="L1" t="s">
        <v>50</v>
      </c>
      <c r="M1" t="s">
        <v>51</v>
      </c>
      <c r="N1" t="s">
        <v>52</v>
      </c>
      <c r="O1" t="s">
        <v>53</v>
      </c>
      <c r="P1" t="s">
        <v>54</v>
      </c>
      <c r="Q1" t="s">
        <v>117</v>
      </c>
      <c r="R1" t="s">
        <v>33</v>
      </c>
    </row>
    <row r="2" spans="1:18" x14ac:dyDescent="0.35">
      <c r="A2" t="s">
        <v>63</v>
      </c>
      <c r="C2" t="s">
        <v>138</v>
      </c>
      <c r="D2" t="s">
        <v>137</v>
      </c>
      <c r="E2">
        <v>1500</v>
      </c>
      <c r="F2">
        <v>200</v>
      </c>
      <c r="G2">
        <v>3000</v>
      </c>
    </row>
    <row r="3" spans="1:18" x14ac:dyDescent="0.35">
      <c r="C3" t="s">
        <v>139</v>
      </c>
      <c r="D3" t="s">
        <v>136</v>
      </c>
    </row>
    <row r="4" spans="1:18" x14ac:dyDescent="0.35">
      <c r="C4" t="s">
        <v>140</v>
      </c>
    </row>
  </sheetData>
  <phoneticPr fontId="12" type="noConversion"/>
  <dataValidations count="2">
    <dataValidation type="list" allowBlank="1" showInputMessage="1" showErrorMessage="1" sqref="C2:C18" xr:uid="{C981AF12-C6A2-4D30-A322-214F37A17EAE}">
      <formula1>"Consultoría,Formación,Infoproductos"</formula1>
    </dataValidation>
    <dataValidation type="list" allowBlank="1" showInputMessage="1" showErrorMessage="1" sqref="D2:D19" xr:uid="{EEE8ECA8-657E-4AE9-9053-15D23CD35B84}">
      <formula1>"CN,CR"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22A8A-588C-4CFA-B9B1-8FFA859B7208}">
  <dimension ref="A1:R25"/>
  <sheetViews>
    <sheetView workbookViewId="0">
      <selection activeCell="C4" sqref="C4:C16"/>
    </sheetView>
  </sheetViews>
  <sheetFormatPr baseColWidth="10" defaultRowHeight="14.5" x14ac:dyDescent="0.35"/>
  <cols>
    <col min="1" max="1" width="16.81640625" customWidth="1"/>
    <col min="3" max="3" width="14.7265625" customWidth="1"/>
    <col min="4" max="4" width="13.453125" bestFit="1" customWidth="1"/>
    <col min="5" max="5" width="12.54296875" customWidth="1"/>
    <col min="6" max="8" width="10.7265625" customWidth="1"/>
    <col min="9" max="10" width="12.1796875" customWidth="1"/>
    <col min="11" max="12" width="10.7265625" customWidth="1"/>
    <col min="13" max="13" width="11.54296875" customWidth="1"/>
    <col min="14" max="16" width="10.7265625" customWidth="1"/>
    <col min="17" max="18" width="13" bestFit="1" customWidth="1"/>
  </cols>
  <sheetData>
    <row r="1" spans="1:18" x14ac:dyDescent="0.35">
      <c r="E1" s="82">
        <f>SUM(E4:E22)</f>
        <v>51860</v>
      </c>
      <c r="F1" s="82">
        <f t="shared" ref="F1:P1" si="0">SUM(F4:F22)</f>
        <v>55593</v>
      </c>
      <c r="G1" s="82">
        <f t="shared" si="0"/>
        <v>55999</v>
      </c>
      <c r="H1" s="82">
        <f t="shared" si="0"/>
        <v>9500</v>
      </c>
      <c r="I1" s="82">
        <f t="shared" si="0"/>
        <v>14000</v>
      </c>
      <c r="J1" s="82">
        <f t="shared" si="0"/>
        <v>17000</v>
      </c>
      <c r="K1" s="82">
        <f t="shared" si="0"/>
        <v>0</v>
      </c>
      <c r="L1" s="82">
        <f t="shared" si="0"/>
        <v>0</v>
      </c>
      <c r="M1" s="82">
        <f t="shared" si="0"/>
        <v>0</v>
      </c>
      <c r="N1" s="82">
        <f t="shared" si="0"/>
        <v>0</v>
      </c>
      <c r="O1" s="82">
        <f t="shared" si="0"/>
        <v>0</v>
      </c>
      <c r="P1" s="82">
        <f t="shared" si="0"/>
        <v>0</v>
      </c>
    </row>
    <row r="2" spans="1:18" x14ac:dyDescent="0.35">
      <c r="E2">
        <v>1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8" x14ac:dyDescent="0.35">
      <c r="A3" s="79" t="s">
        <v>2</v>
      </c>
      <c r="B3" s="79" t="s">
        <v>114</v>
      </c>
      <c r="C3" s="79" t="s">
        <v>115</v>
      </c>
      <c r="D3" s="79" t="s">
        <v>116</v>
      </c>
      <c r="E3" s="79" t="s">
        <v>43</v>
      </c>
      <c r="F3" s="79" t="s">
        <v>44</v>
      </c>
      <c r="G3" s="79" t="s">
        <v>45</v>
      </c>
      <c r="H3" s="79" t="s">
        <v>46</v>
      </c>
      <c r="I3" s="79" t="s">
        <v>47</v>
      </c>
      <c r="J3" s="79" t="s">
        <v>48</v>
      </c>
      <c r="K3" s="79" t="s">
        <v>49</v>
      </c>
      <c r="L3" s="79" t="s">
        <v>50</v>
      </c>
      <c r="M3" s="79" t="s">
        <v>51</v>
      </c>
      <c r="N3" s="79" t="s">
        <v>52</v>
      </c>
      <c r="O3" s="79" t="s">
        <v>53</v>
      </c>
      <c r="P3" s="79" t="s">
        <v>54</v>
      </c>
      <c r="Q3" s="80" t="s">
        <v>117</v>
      </c>
      <c r="R3" s="80" t="s">
        <v>33</v>
      </c>
    </row>
    <row r="4" spans="1:18" x14ac:dyDescent="0.35">
      <c r="A4" t="s">
        <v>118</v>
      </c>
      <c r="C4" t="s">
        <v>136</v>
      </c>
      <c r="D4" t="s">
        <v>138</v>
      </c>
      <c r="E4" s="45">
        <v>2913</v>
      </c>
      <c r="F4" s="45">
        <v>3796</v>
      </c>
      <c r="G4" s="45">
        <v>2413</v>
      </c>
      <c r="H4" s="45">
        <v>2000</v>
      </c>
      <c r="I4" s="45">
        <v>2500</v>
      </c>
      <c r="J4" s="45">
        <v>5000</v>
      </c>
      <c r="Q4" s="81">
        <f>SUMPRODUCT($E$2:$P$2,E4:P4)</f>
        <v>6709</v>
      </c>
      <c r="R4" s="81">
        <f>SUM(E4:P4)</f>
        <v>18622</v>
      </c>
    </row>
    <row r="5" spans="1:18" x14ac:dyDescent="0.35">
      <c r="A5" t="s">
        <v>119</v>
      </c>
      <c r="C5" t="s">
        <v>137</v>
      </c>
      <c r="D5" t="s">
        <v>139</v>
      </c>
      <c r="E5" s="45">
        <v>2990</v>
      </c>
      <c r="F5" s="45">
        <v>3334</v>
      </c>
      <c r="G5" s="45">
        <v>3031</v>
      </c>
      <c r="H5" s="45">
        <v>2500</v>
      </c>
      <c r="I5" s="45">
        <v>1500</v>
      </c>
      <c r="J5" s="45">
        <v>0</v>
      </c>
      <c r="Q5" s="81">
        <f t="shared" ref="Q5:Q21" si="1">SUMPRODUCT($E$2:$P$2,E5:P5)</f>
        <v>6324</v>
      </c>
      <c r="R5" s="81">
        <f t="shared" ref="R5:R21" si="2">SUM(E5:P5)</f>
        <v>13355</v>
      </c>
    </row>
    <row r="6" spans="1:18" x14ac:dyDescent="0.35">
      <c r="A6" t="s">
        <v>120</v>
      </c>
      <c r="C6" t="s">
        <v>136</v>
      </c>
      <c r="D6" t="s">
        <v>140</v>
      </c>
      <c r="E6" s="45">
        <v>3701</v>
      </c>
      <c r="F6" s="45">
        <v>2652</v>
      </c>
      <c r="G6" s="45">
        <v>4059</v>
      </c>
      <c r="Q6" s="81">
        <f t="shared" si="1"/>
        <v>6353</v>
      </c>
      <c r="R6" s="81">
        <f t="shared" si="2"/>
        <v>10412</v>
      </c>
    </row>
    <row r="7" spans="1:18" x14ac:dyDescent="0.35">
      <c r="A7" t="s">
        <v>121</v>
      </c>
      <c r="C7" t="s">
        <v>137</v>
      </c>
      <c r="D7" t="s">
        <v>140</v>
      </c>
      <c r="E7" s="45">
        <v>2080</v>
      </c>
      <c r="F7" s="45">
        <v>4095</v>
      </c>
      <c r="G7" s="45">
        <v>3047</v>
      </c>
      <c r="Q7" s="81">
        <f t="shared" si="1"/>
        <v>6175</v>
      </c>
      <c r="R7" s="81">
        <f t="shared" si="2"/>
        <v>9222</v>
      </c>
    </row>
    <row r="8" spans="1:18" x14ac:dyDescent="0.35">
      <c r="A8" t="s">
        <v>122</v>
      </c>
      <c r="C8" t="s">
        <v>137</v>
      </c>
      <c r="D8" t="s">
        <v>139</v>
      </c>
      <c r="E8" s="45">
        <v>2746</v>
      </c>
      <c r="F8" s="45">
        <v>2117</v>
      </c>
      <c r="G8" s="45">
        <v>3280</v>
      </c>
      <c r="Q8" s="81">
        <f t="shared" si="1"/>
        <v>4863</v>
      </c>
      <c r="R8" s="81">
        <f t="shared" si="2"/>
        <v>8143</v>
      </c>
    </row>
    <row r="9" spans="1:18" x14ac:dyDescent="0.35">
      <c r="A9" t="s">
        <v>123</v>
      </c>
      <c r="C9" t="s">
        <v>136</v>
      </c>
      <c r="D9" t="s">
        <v>138</v>
      </c>
      <c r="E9" s="45">
        <v>3244</v>
      </c>
      <c r="F9" s="45">
        <v>4028</v>
      </c>
      <c r="G9" s="45">
        <v>3875</v>
      </c>
      <c r="Q9" s="81">
        <f t="shared" si="1"/>
        <v>7272</v>
      </c>
      <c r="R9" s="81">
        <f t="shared" si="2"/>
        <v>11147</v>
      </c>
    </row>
    <row r="10" spans="1:18" x14ac:dyDescent="0.35">
      <c r="A10" t="s">
        <v>124</v>
      </c>
      <c r="C10" t="s">
        <v>137</v>
      </c>
      <c r="D10" t="s">
        <v>138</v>
      </c>
      <c r="E10" s="45">
        <v>2363</v>
      </c>
      <c r="F10" s="45">
        <v>1531</v>
      </c>
      <c r="G10" s="45">
        <v>3107</v>
      </c>
      <c r="Q10" s="81">
        <f t="shared" si="1"/>
        <v>3894</v>
      </c>
      <c r="R10" s="81">
        <f t="shared" si="2"/>
        <v>7001</v>
      </c>
    </row>
    <row r="11" spans="1:18" x14ac:dyDescent="0.35">
      <c r="A11" t="s">
        <v>125</v>
      </c>
      <c r="C11" t="s">
        <v>136</v>
      </c>
      <c r="D11" t="s">
        <v>140</v>
      </c>
      <c r="E11" s="45">
        <v>2170</v>
      </c>
      <c r="F11" s="45">
        <v>1461</v>
      </c>
      <c r="G11" s="45">
        <v>1623</v>
      </c>
      <c r="Q11" s="81">
        <f t="shared" si="1"/>
        <v>3631</v>
      </c>
      <c r="R11" s="81">
        <f t="shared" si="2"/>
        <v>5254</v>
      </c>
    </row>
    <row r="12" spans="1:18" x14ac:dyDescent="0.35">
      <c r="A12" t="s">
        <v>126</v>
      </c>
      <c r="C12" t="s">
        <v>136</v>
      </c>
      <c r="D12" t="s">
        <v>139</v>
      </c>
      <c r="E12" s="45">
        <v>1721</v>
      </c>
      <c r="F12" s="45">
        <v>3529</v>
      </c>
      <c r="G12" s="45">
        <v>3165</v>
      </c>
      <c r="Q12" s="81">
        <f t="shared" si="1"/>
        <v>5250</v>
      </c>
      <c r="R12" s="81">
        <f t="shared" si="2"/>
        <v>8415</v>
      </c>
    </row>
    <row r="13" spans="1:18" x14ac:dyDescent="0.35">
      <c r="A13" t="s">
        <v>127</v>
      </c>
      <c r="C13" t="s">
        <v>137</v>
      </c>
      <c r="D13" t="s">
        <v>138</v>
      </c>
      <c r="E13" s="45">
        <v>1841</v>
      </c>
      <c r="F13" s="45">
        <v>2039</v>
      </c>
      <c r="G13" s="45">
        <v>1985</v>
      </c>
      <c r="Q13" s="81">
        <f t="shared" si="1"/>
        <v>3880</v>
      </c>
      <c r="R13" s="81">
        <f t="shared" si="2"/>
        <v>5865</v>
      </c>
    </row>
    <row r="14" spans="1:18" x14ac:dyDescent="0.35">
      <c r="A14" t="s">
        <v>128</v>
      </c>
      <c r="C14" t="s">
        <v>136</v>
      </c>
      <c r="D14" t="s">
        <v>139</v>
      </c>
      <c r="E14" s="45">
        <v>2456</v>
      </c>
      <c r="F14" s="45">
        <v>1559</v>
      </c>
      <c r="G14" s="45">
        <v>2290</v>
      </c>
      <c r="Q14" s="81">
        <f t="shared" si="1"/>
        <v>4015</v>
      </c>
      <c r="R14" s="81">
        <f t="shared" si="2"/>
        <v>6305</v>
      </c>
    </row>
    <row r="15" spans="1:18" x14ac:dyDescent="0.35">
      <c r="A15" t="s">
        <v>129</v>
      </c>
      <c r="C15" t="s">
        <v>136</v>
      </c>
      <c r="D15" t="s">
        <v>140</v>
      </c>
      <c r="E15" s="45">
        <v>3828</v>
      </c>
      <c r="F15" s="45">
        <v>3745</v>
      </c>
      <c r="G15" s="45">
        <v>4004</v>
      </c>
      <c r="Q15" s="81">
        <f t="shared" si="1"/>
        <v>7573</v>
      </c>
      <c r="R15" s="81">
        <f t="shared" si="2"/>
        <v>11577</v>
      </c>
    </row>
    <row r="16" spans="1:18" x14ac:dyDescent="0.35">
      <c r="A16" t="s">
        <v>130</v>
      </c>
      <c r="C16" t="s">
        <v>137</v>
      </c>
      <c r="D16" t="s">
        <v>139</v>
      </c>
      <c r="E16" s="45">
        <v>3518</v>
      </c>
      <c r="F16" s="45">
        <v>1875</v>
      </c>
      <c r="G16" s="45">
        <v>4157</v>
      </c>
      <c r="Q16" s="81">
        <f t="shared" si="1"/>
        <v>5393</v>
      </c>
      <c r="R16" s="81">
        <f t="shared" si="2"/>
        <v>9550</v>
      </c>
    </row>
    <row r="17" spans="1:18" x14ac:dyDescent="0.35">
      <c r="A17" t="s">
        <v>131</v>
      </c>
      <c r="C17" t="s">
        <v>136</v>
      </c>
      <c r="D17" t="s">
        <v>139</v>
      </c>
      <c r="E17" s="45">
        <v>3857</v>
      </c>
      <c r="F17" s="45">
        <v>4129</v>
      </c>
      <c r="G17" s="45">
        <v>2721</v>
      </c>
      <c r="Q17" s="81">
        <f t="shared" si="1"/>
        <v>7986</v>
      </c>
      <c r="R17" s="81">
        <f t="shared" si="2"/>
        <v>10707</v>
      </c>
    </row>
    <row r="18" spans="1:18" x14ac:dyDescent="0.35">
      <c r="A18" t="s">
        <v>132</v>
      </c>
      <c r="C18" t="s">
        <v>137</v>
      </c>
      <c r="D18" t="s">
        <v>138</v>
      </c>
      <c r="E18" s="45">
        <v>4321</v>
      </c>
      <c r="F18" s="45">
        <v>3304</v>
      </c>
      <c r="G18" s="45">
        <v>2879</v>
      </c>
      <c r="Q18" s="81">
        <f t="shared" si="1"/>
        <v>7625</v>
      </c>
      <c r="R18" s="81">
        <f t="shared" si="2"/>
        <v>10504</v>
      </c>
    </row>
    <row r="19" spans="1:18" x14ac:dyDescent="0.35">
      <c r="A19" t="s">
        <v>133</v>
      </c>
      <c r="C19" t="s">
        <v>136</v>
      </c>
      <c r="D19" t="s">
        <v>140</v>
      </c>
      <c r="E19" s="45">
        <v>3094</v>
      </c>
      <c r="F19" s="45">
        <v>4193</v>
      </c>
      <c r="G19" s="45">
        <v>3437</v>
      </c>
      <c r="Q19" s="81">
        <f t="shared" si="1"/>
        <v>7287</v>
      </c>
      <c r="R19" s="81">
        <f t="shared" si="2"/>
        <v>10724</v>
      </c>
    </row>
    <row r="20" spans="1:18" x14ac:dyDescent="0.35">
      <c r="A20" t="s">
        <v>134</v>
      </c>
      <c r="C20" t="s">
        <v>137</v>
      </c>
      <c r="D20" t="s">
        <v>140</v>
      </c>
      <c r="E20" s="45">
        <v>3428</v>
      </c>
      <c r="F20" s="45">
        <v>4204</v>
      </c>
      <c r="G20" s="45">
        <v>3959</v>
      </c>
      <c r="Q20" s="81">
        <f t="shared" si="1"/>
        <v>7632</v>
      </c>
      <c r="R20" s="81">
        <f t="shared" si="2"/>
        <v>11591</v>
      </c>
    </row>
    <row r="21" spans="1:18" x14ac:dyDescent="0.35">
      <c r="A21" t="s">
        <v>135</v>
      </c>
      <c r="C21" t="s">
        <v>137</v>
      </c>
      <c r="D21" t="s">
        <v>140</v>
      </c>
      <c r="E21" s="45">
        <v>1589</v>
      </c>
      <c r="F21" s="45">
        <v>4002</v>
      </c>
      <c r="G21" s="45">
        <v>2967</v>
      </c>
      <c r="Q21" s="81">
        <f t="shared" si="1"/>
        <v>5591</v>
      </c>
      <c r="R21" s="81">
        <f t="shared" si="2"/>
        <v>8558</v>
      </c>
    </row>
    <row r="22" spans="1:18" x14ac:dyDescent="0.35">
      <c r="A22" t="s">
        <v>143</v>
      </c>
      <c r="C22" t="s">
        <v>136</v>
      </c>
      <c r="H22" s="81">
        <v>5000</v>
      </c>
      <c r="I22" s="81">
        <v>10000</v>
      </c>
      <c r="J22" s="81">
        <v>12000</v>
      </c>
      <c r="Q22" s="81">
        <f>SUM(Q4:Q21)</f>
        <v>107453</v>
      </c>
      <c r="R22" s="81">
        <f>SUM(R4:R21)</f>
        <v>176952</v>
      </c>
    </row>
    <row r="24" spans="1:18" x14ac:dyDescent="0.35">
      <c r="D24" t="s">
        <v>136</v>
      </c>
      <c r="E24" s="81">
        <f>SUMIFS(E4:E21,C4:C21,D24)</f>
        <v>26984</v>
      </c>
    </row>
    <row r="25" spans="1:18" x14ac:dyDescent="0.35">
      <c r="D25" t="s">
        <v>137</v>
      </c>
    </row>
  </sheetData>
  <phoneticPr fontId="12" type="noConversion"/>
  <dataValidations count="2">
    <dataValidation type="list" allowBlank="1" showInputMessage="1" showErrorMessage="1" sqref="C4:C21" xr:uid="{47072AAB-66F1-4B50-AA5D-0634C0DDC179}">
      <formula1>"CN,CR"</formula1>
    </dataValidation>
    <dataValidation type="list" allowBlank="1" showInputMessage="1" showErrorMessage="1" sqref="D4:D21" xr:uid="{44DDF9A1-27CD-4B7B-B826-1D71A8E88E56}">
      <formula1>"Formación,Consultoría,Infoproductos"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Cuenta Resultados</vt:lpstr>
      <vt:lpstr>Facturas 19</vt:lpstr>
      <vt:lpstr>Hoja1</vt:lpstr>
      <vt:lpstr>Cartera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2020-03-12T10:25:45Z</cp:lastPrinted>
  <dcterms:created xsi:type="dcterms:W3CDTF">2018-11-15T10:02:26Z</dcterms:created>
  <dcterms:modified xsi:type="dcterms:W3CDTF">2020-04-01T17:42:31Z</dcterms:modified>
</cp:coreProperties>
</file>