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5ª Sesion/"/>
    </mc:Choice>
  </mc:AlternateContent>
  <xr:revisionPtr revIDLastSave="18" documentId="8_{DEBE451E-1E75-4DD7-A9CE-317914565488}" xr6:coauthVersionLast="45" xr6:coauthVersionMax="45" xr10:uidLastSave="{0C3DDF9B-949F-4997-B0BF-F309B473DF39}"/>
  <bookViews>
    <workbookView xWindow="-120" yWindow="-120" windowWidth="57840" windowHeight="16440" xr2:uid="{0C6F4986-19CC-A646-92BC-277F7C9257CE}"/>
  </bookViews>
  <sheets>
    <sheet name="Gráfico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7" l="1"/>
  <c r="D14" i="7"/>
  <c r="D15" i="7"/>
  <c r="D16" i="7"/>
  <c r="D17" i="7"/>
  <c r="D18" i="7"/>
  <c r="D13" i="7"/>
  <c r="G7" i="7"/>
  <c r="I15" i="7" s="1"/>
  <c r="G6" i="7"/>
  <c r="I14" i="7" s="1"/>
  <c r="G8" i="7"/>
  <c r="I16" i="7" s="1"/>
  <c r="G9" i="7"/>
  <c r="I17" i="7" s="1"/>
  <c r="G10" i="7"/>
  <c r="G5" i="7"/>
  <c r="I13" i="7" s="1"/>
  <c r="J13" i="7" l="1"/>
  <c r="E14" i="7"/>
  <c r="E15" i="7"/>
  <c r="E16" i="7"/>
  <c r="E17" i="7"/>
  <c r="E18" i="7"/>
  <c r="I12" i="7"/>
  <c r="K6" i="7"/>
  <c r="J9" i="7"/>
  <c r="J10" i="7"/>
  <c r="J5" i="7"/>
  <c r="J8" i="7" l="1"/>
  <c r="J7" i="7"/>
  <c r="F5" i="7" l="1"/>
  <c r="J18" i="7" l="1"/>
  <c r="K10" i="7"/>
  <c r="I10" i="7"/>
  <c r="F10" i="7"/>
  <c r="J17" i="7"/>
  <c r="K9" i="7"/>
  <c r="I9" i="7"/>
  <c r="F9" i="7"/>
  <c r="J16" i="7"/>
  <c r="K8" i="7"/>
  <c r="I8" i="7"/>
  <c r="F8" i="7"/>
  <c r="J15" i="7"/>
  <c r="L15" i="7"/>
  <c r="M15" i="7" s="1"/>
  <c r="K7" i="7"/>
  <c r="I7" i="7"/>
  <c r="F7" i="7"/>
  <c r="J14" i="7"/>
  <c r="J6" i="7"/>
  <c r="I6" i="7"/>
  <c r="F6" i="7"/>
  <c r="E13" i="7"/>
  <c r="I5" i="7"/>
  <c r="L9" i="7" l="1"/>
  <c r="L7" i="7"/>
  <c r="L17" i="7"/>
  <c r="M17" i="7" s="1"/>
  <c r="G13" i="7"/>
  <c r="H13" i="7" s="1"/>
  <c r="G15" i="7"/>
  <c r="H15" i="7" s="1"/>
  <c r="O15" i="7" s="1"/>
  <c r="G17" i="7"/>
  <c r="H17" i="7" s="1"/>
  <c r="L14" i="7"/>
  <c r="M14" i="7" s="1"/>
  <c r="L16" i="7"/>
  <c r="M16" i="7" s="1"/>
  <c r="L18" i="7"/>
  <c r="M18" i="7" s="1"/>
  <c r="L6" i="7"/>
  <c r="L8" i="7"/>
  <c r="L10" i="7"/>
  <c r="G14" i="7"/>
  <c r="H14" i="7" s="1"/>
  <c r="G16" i="7"/>
  <c r="H16" i="7" s="1"/>
  <c r="G18" i="7"/>
  <c r="H18" i="7" s="1"/>
  <c r="O17" i="7" l="1"/>
  <c r="O18" i="7"/>
  <c r="O16" i="7"/>
  <c r="O14" i="7"/>
  <c r="L5" i="7" l="1"/>
  <c r="L13" i="7"/>
  <c r="M13" i="7" s="1"/>
  <c r="O13" i="7" s="1"/>
  <c r="K5" i="7"/>
</calcChain>
</file>

<file path=xl/sharedStrings.xml><?xml version="1.0" encoding="utf-8"?>
<sst xmlns="http://schemas.openxmlformats.org/spreadsheetml/2006/main" count="37" uniqueCount="25">
  <si>
    <t>A2.2</t>
  </si>
  <si>
    <t>new price</t>
  </si>
  <si>
    <t>price/ hour</t>
  </si>
  <si>
    <t>hour</t>
    <phoneticPr fontId="2" type="noConversion"/>
  </si>
  <si>
    <t>class</t>
    <phoneticPr fontId="2" type="noConversion"/>
  </si>
  <si>
    <t>teacher</t>
    <phoneticPr fontId="2" type="noConversion"/>
  </si>
  <si>
    <t>rise (%/hour)</t>
  </si>
  <si>
    <t>rise (%/total)</t>
  </si>
  <si>
    <t>comission</t>
    <phoneticPr fontId="2" type="noConversion"/>
  </si>
  <si>
    <t>Course</t>
  </si>
  <si>
    <t>A1.1</t>
  </si>
  <si>
    <t>A1.2</t>
  </si>
  <si>
    <t>A2.1</t>
  </si>
  <si>
    <t>B1.1</t>
  </si>
  <si>
    <t>B1.2</t>
  </si>
  <si>
    <t>benefit/hours</t>
    <phoneticPr fontId="2" type="noConversion"/>
  </si>
  <si>
    <t>rise(%/hour)</t>
    <phoneticPr fontId="2" type="noConversion"/>
  </si>
  <si>
    <t>old price</t>
  </si>
  <si>
    <t>Actual</t>
  </si>
  <si>
    <t>Proyección</t>
  </si>
  <si>
    <t>benefit future</t>
  </si>
  <si>
    <t>benefit now</t>
  </si>
  <si>
    <t>% Subida</t>
  </si>
  <si>
    <t>Students</t>
  </si>
  <si>
    <t>X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</si>
</sst>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6"/>
      <color theme="1"/>
      <name val="Calibri"/>
      <family val="4"/>
      <charset val="134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/>
    </xf>
    <xf numFmtId="10" fontId="1" fillId="0" borderId="1" xfId="1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9" fontId="1" fillId="0" borderId="2" xfId="1" applyFont="1" applyBorder="1" applyAlignment="1">
      <alignment horizontal="center" vertical="center"/>
    </xf>
    <xf numFmtId="10" fontId="1" fillId="0" borderId="2" xfId="1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9" fontId="0" fillId="0" borderId="0" xfId="0" applyNumberFormat="1"/>
    <xf numFmtId="0" fontId="5" fillId="7" borderId="3" xfId="0" applyFont="1" applyFill="1" applyBorder="1" applyAlignment="1">
      <alignment horizontal="center" vertical="center"/>
    </xf>
    <xf numFmtId="3" fontId="1" fillId="4" borderId="2" xfId="0" applyNumberFormat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6" fillId="8" borderId="2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9" fontId="0" fillId="0" borderId="0" xfId="0" applyNumberFormat="1" applyFill="1"/>
    <xf numFmtId="9" fontId="7" fillId="10" borderId="1" xfId="1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_tradnl"/>
              <a:t>EVOLUCIÓN PRECIOS total y por hora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Gráficos!$D$4</c:f>
              <c:strCache>
                <c:ptCount val="1"/>
                <c:pt idx="0">
                  <c:v>old price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Gráficos!$D$5:$D$10</c:f>
              <c:numCache>
                <c:formatCode>#,##0</c:formatCode>
                <c:ptCount val="6"/>
                <c:pt idx="0">
                  <c:v>2488</c:v>
                </c:pt>
                <c:pt idx="1">
                  <c:v>1588</c:v>
                </c:pt>
                <c:pt idx="2">
                  <c:v>2888</c:v>
                </c:pt>
                <c:pt idx="3">
                  <c:v>2400</c:v>
                </c:pt>
                <c:pt idx="4">
                  <c:v>3288</c:v>
                </c:pt>
                <c:pt idx="5">
                  <c:v>3200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A9-9C49-90C3-B072A095FDB9}"/>
            </c:ext>
          </c:extLst>
        </c:ser>
        <c:ser>
          <c:idx val="3"/>
          <c:order val="2"/>
          <c:tx>
            <c:strRef>
              <c:f>Gráficos!$G$4</c:f>
              <c:strCache>
                <c:ptCount val="1"/>
                <c:pt idx="0">
                  <c:v>new price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Gráficos!$G$5:$G$10</c:f>
              <c:numCache>
                <c:formatCode>#,##0</c:formatCode>
                <c:ptCount val="6"/>
                <c:pt idx="0">
                  <c:v>2985.6</c:v>
                </c:pt>
                <c:pt idx="1">
                  <c:v>1746.8</c:v>
                </c:pt>
                <c:pt idx="2">
                  <c:v>3234.56</c:v>
                </c:pt>
                <c:pt idx="3">
                  <c:v>2688</c:v>
                </c:pt>
                <c:pt idx="4">
                  <c:v>3649.68</c:v>
                </c:pt>
                <c:pt idx="5">
                  <c:v>3456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A9-9C49-90C3-B072A095F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793002319"/>
        <c:axId val="1753193695"/>
      </c:barChart>
      <c:lineChart>
        <c:grouping val="standard"/>
        <c:varyColors val="0"/>
        <c:ser>
          <c:idx val="2"/>
          <c:order val="1"/>
          <c:tx>
            <c:strRef>
              <c:f>Gráficos!$F$4</c:f>
              <c:strCache>
                <c:ptCount val="1"/>
                <c:pt idx="0">
                  <c:v>price/ hour</c:v>
                </c:pt>
              </c:strCache>
            </c:strRef>
          </c:tx>
          <c:spPr>
            <a:ln w="34925" cap="rnd">
              <a:solidFill>
                <a:schemeClr val="accent5">
                  <a:lumMod val="75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4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Gráficos!$F$5:$F$10</c:f>
              <c:numCache>
                <c:formatCode>#,##0.00</c:formatCode>
                <c:ptCount val="6"/>
                <c:pt idx="0">
                  <c:v>51.833333333333336</c:v>
                </c:pt>
                <c:pt idx="1">
                  <c:v>66.166666666666671</c:v>
                </c:pt>
                <c:pt idx="2">
                  <c:v>55.53846153846154</c:v>
                </c:pt>
                <c:pt idx="3">
                  <c:v>60</c:v>
                </c:pt>
                <c:pt idx="4">
                  <c:v>60.888888888888886</c:v>
                </c:pt>
                <c:pt idx="5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A9-9C49-90C3-B072A095FDB9}"/>
            </c:ext>
          </c:extLst>
        </c:ser>
        <c:ser>
          <c:idx val="6"/>
          <c:order val="3"/>
          <c:tx>
            <c:strRef>
              <c:f>Gráficos!$J$4</c:f>
              <c:strCache>
                <c:ptCount val="1"/>
                <c:pt idx="0">
                  <c:v>price/ hour</c:v>
                </c:pt>
              </c:strCache>
            </c:strRef>
          </c:tx>
          <c:spPr>
            <a:ln w="34925" cap="rnd">
              <a:solidFill>
                <a:schemeClr val="accent6">
                  <a:lumMod val="75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6">
                    <a:lumMod val="80000"/>
                    <a:lumOff val="20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Gráficos!$J$5:$J$10</c:f>
              <c:numCache>
                <c:formatCode>0.00</c:formatCode>
                <c:ptCount val="6"/>
                <c:pt idx="0">
                  <c:v>62.199999999999996</c:v>
                </c:pt>
                <c:pt idx="1">
                  <c:v>58.226666666666667</c:v>
                </c:pt>
                <c:pt idx="2">
                  <c:v>59.89925925925926</c:v>
                </c:pt>
                <c:pt idx="3">
                  <c:v>64</c:v>
                </c:pt>
                <c:pt idx="4">
                  <c:v>60.827999999999996</c:v>
                </c:pt>
                <c:pt idx="5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AA9-9C49-90C3-B072A095F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4453263"/>
        <c:axId val="1093775007"/>
      </c:lineChart>
      <c:catAx>
        <c:axId val="1793002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Bookman Old Style" panose="02050604050505020204" pitchFamily="18" charset="0"/>
                <a:ea typeface="+mn-ea"/>
                <a:cs typeface="+mn-cs"/>
              </a:defRPr>
            </a:pPr>
            <a:endParaRPr lang="es-ES"/>
          </a:p>
        </c:txPr>
        <c:crossAx val="1753193695"/>
        <c:crosses val="autoZero"/>
        <c:auto val="1"/>
        <c:lblAlgn val="ctr"/>
        <c:lblOffset val="100"/>
        <c:noMultiLvlLbl val="0"/>
      </c:catAx>
      <c:valAx>
        <c:axId val="1753193695"/>
        <c:scaling>
          <c:orientation val="minMax"/>
          <c:max val="450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93002319"/>
        <c:crosses val="autoZero"/>
        <c:crossBetween val="between"/>
      </c:valAx>
      <c:valAx>
        <c:axId val="1093775007"/>
        <c:scaling>
          <c:orientation val="minMax"/>
          <c:min val="15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94453263"/>
        <c:crosses val="max"/>
        <c:crossBetween val="between"/>
        <c:majorUnit val="10"/>
        <c:minorUnit val="5"/>
      </c:valAx>
      <c:catAx>
        <c:axId val="10944532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37750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000568289594363"/>
          <c:y val="0.95674747414880823"/>
          <c:w val="0.39916826795255783"/>
          <c:h val="4.32525258511917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_tradnl"/>
              <a:t>Hours</a:t>
            </a:r>
            <a:r>
              <a:rPr lang="es-ES_tradnl" baseline="0"/>
              <a:t> and increase price/hour</a:t>
            </a:r>
            <a:r>
              <a:rPr lang="es-ES_tradnl"/>
              <a:t>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Gráficos!$E$4</c:f>
              <c:strCache>
                <c:ptCount val="1"/>
                <c:pt idx="0">
                  <c:v>hour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Gráficos!$E$5:$E$10</c:f>
              <c:numCache>
                <c:formatCode>#,##0</c:formatCode>
                <c:ptCount val="6"/>
                <c:pt idx="0">
                  <c:v>48</c:v>
                </c:pt>
                <c:pt idx="1">
                  <c:v>24</c:v>
                </c:pt>
                <c:pt idx="2">
                  <c:v>52</c:v>
                </c:pt>
                <c:pt idx="3">
                  <c:v>40</c:v>
                </c:pt>
                <c:pt idx="4">
                  <c:v>54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77-B849-BBF3-8C1CDB0CDB24}"/>
            </c:ext>
          </c:extLst>
        </c:ser>
        <c:ser>
          <c:idx val="4"/>
          <c:order val="1"/>
          <c:tx>
            <c:strRef>
              <c:f>Gráficos!$H$4</c:f>
              <c:strCache>
                <c:ptCount val="1"/>
                <c:pt idx="0">
                  <c:v>hour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Gráficos!$H$5:$H$10</c:f>
              <c:numCache>
                <c:formatCode>General</c:formatCode>
                <c:ptCount val="6"/>
                <c:pt idx="0">
                  <c:v>48</c:v>
                </c:pt>
                <c:pt idx="1">
                  <c:v>30</c:v>
                </c:pt>
                <c:pt idx="2">
                  <c:v>54</c:v>
                </c:pt>
                <c:pt idx="3">
                  <c:v>42</c:v>
                </c:pt>
                <c:pt idx="4">
                  <c:v>60</c:v>
                </c:pt>
                <c:pt idx="5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77-B849-BBF3-8C1CDB0CD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16496607"/>
        <c:axId val="1094425663"/>
      </c:barChart>
      <c:lineChart>
        <c:grouping val="standard"/>
        <c:varyColors val="0"/>
        <c:ser>
          <c:idx val="8"/>
          <c:order val="2"/>
          <c:tx>
            <c:strRef>
              <c:f>Gráficos!$L$4</c:f>
              <c:strCache>
                <c:ptCount val="1"/>
                <c:pt idx="0">
                  <c:v>rise (%/hour)</c:v>
                </c:pt>
              </c:strCache>
            </c:strRef>
          </c:tx>
          <c:spPr>
            <a:ln w="476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chemeClr val="bg1">
                  <a:lumMod val="85000"/>
                </a:schemeClr>
              </a:solidFill>
              <a:ln w="9525">
                <a:solidFill>
                  <a:schemeClr val="bg1">
                    <a:lumMod val="95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Bookman Old Style" panose="02050604050505020204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Gráficos!$L$5:$L$10</c:f>
              <c:numCache>
                <c:formatCode>0.00%</c:formatCode>
                <c:ptCount val="6"/>
                <c:pt idx="0">
                  <c:v>0.1036666666666666</c:v>
                </c:pt>
                <c:pt idx="1">
                  <c:v>-7.9400000000000054E-2</c:v>
                </c:pt>
                <c:pt idx="2">
                  <c:v>4.3607977207977197E-2</c:v>
                </c:pt>
                <c:pt idx="3">
                  <c:v>0.04</c:v>
                </c:pt>
                <c:pt idx="4">
                  <c:v>-6.0888888888889882E-4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277-B849-BBF3-8C1CDB0CD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2722479"/>
        <c:axId val="1122172719"/>
      </c:lineChart>
      <c:catAx>
        <c:axId val="1116496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94425663"/>
        <c:crosses val="autoZero"/>
        <c:auto val="1"/>
        <c:lblAlgn val="ctr"/>
        <c:lblOffset val="100"/>
        <c:noMultiLvlLbl val="0"/>
      </c:catAx>
      <c:valAx>
        <c:axId val="1094425663"/>
        <c:scaling>
          <c:orientation val="minMax"/>
          <c:max val="60"/>
          <c:min val="2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16496607"/>
        <c:crosses val="autoZero"/>
        <c:crossBetween val="between"/>
      </c:valAx>
      <c:valAx>
        <c:axId val="1122172719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22722479"/>
        <c:crosses val="max"/>
        <c:crossBetween val="between"/>
      </c:valAx>
      <c:catAx>
        <c:axId val="112272247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221727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_tradnl"/>
              <a:t>EVOLUCIÓN PRECIOS SIMULACION ALUMNOS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Gráficos!$D$12</c:f>
              <c:strCache>
                <c:ptCount val="1"/>
                <c:pt idx="0">
                  <c:v>X Students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Gráficos!$D$13:$D$18</c:f>
              <c:numCache>
                <c:formatCode>#,##0</c:formatCode>
                <c:ptCount val="6"/>
                <c:pt idx="0">
                  <c:v>32344</c:v>
                </c:pt>
                <c:pt idx="1">
                  <c:v>22232</c:v>
                </c:pt>
                <c:pt idx="2">
                  <c:v>34656</c:v>
                </c:pt>
                <c:pt idx="3">
                  <c:v>28800</c:v>
                </c:pt>
                <c:pt idx="4">
                  <c:v>39456</c:v>
                </c:pt>
                <c:pt idx="5">
                  <c:v>32000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F-4844-AA58-DC653DD99776}"/>
            </c:ext>
          </c:extLst>
        </c:ser>
        <c:ser>
          <c:idx val="3"/>
          <c:order val="2"/>
          <c:tx>
            <c:strRef>
              <c:f>Gráficos!$I$12</c:f>
              <c:strCache>
                <c:ptCount val="1"/>
                <c:pt idx="0">
                  <c:v>X Students NOW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Gráficos!$I$13:$I$18</c:f>
              <c:numCache>
                <c:formatCode>#,##0</c:formatCode>
                <c:ptCount val="6"/>
                <c:pt idx="0">
                  <c:v>38812.799999999996</c:v>
                </c:pt>
                <c:pt idx="1">
                  <c:v>24455.200000000001</c:v>
                </c:pt>
                <c:pt idx="2">
                  <c:v>38814.720000000001</c:v>
                </c:pt>
                <c:pt idx="3">
                  <c:v>32256</c:v>
                </c:pt>
                <c:pt idx="4">
                  <c:v>43796.159999999996</c:v>
                </c:pt>
                <c:pt idx="5">
                  <c:v>34560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CF-4844-AA58-DC653DD997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1793002319"/>
        <c:axId val="1753193695"/>
      </c:barChart>
      <c:lineChart>
        <c:grouping val="standard"/>
        <c:varyColors val="0"/>
        <c:ser>
          <c:idx val="2"/>
          <c:order val="1"/>
          <c:tx>
            <c:strRef>
              <c:f>Gráficos!$G$12</c:f>
              <c:strCache>
                <c:ptCount val="1"/>
                <c:pt idx="0">
                  <c:v>benefit now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4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Gráficos!$G$13:$G$18</c:f>
              <c:numCache>
                <c:formatCode>#,##0</c:formatCode>
                <c:ptCount val="6"/>
                <c:pt idx="0">
                  <c:v>26464</c:v>
                </c:pt>
                <c:pt idx="1">
                  <c:v>18992</c:v>
                </c:pt>
                <c:pt idx="2">
                  <c:v>28336</c:v>
                </c:pt>
                <c:pt idx="3">
                  <c:v>23800</c:v>
                </c:pt>
                <c:pt idx="4">
                  <c:v>32916</c:v>
                </c:pt>
                <c:pt idx="5">
                  <c:v>25900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CF-4844-AA58-DC653DD99776}"/>
            </c:ext>
          </c:extLst>
        </c:ser>
        <c:ser>
          <c:idx val="6"/>
          <c:order val="3"/>
          <c:tx>
            <c:strRef>
              <c:f>Gráficos!$L$12</c:f>
              <c:strCache>
                <c:ptCount val="1"/>
                <c:pt idx="0">
                  <c:v>benefit future</c:v>
                </c:pt>
              </c:strCache>
            </c:strRef>
          </c:tx>
          <c:spPr>
            <a:ln w="3492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lumMod val="80000"/>
                      <a:lumOff val="2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80000"/>
                      <a:lumOff val="2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80000"/>
                      <a:lumOff val="2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6">
                    <a:lumMod val="80000"/>
                    <a:lumOff val="20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Gráficos!$C$5:$C$10</c:f>
              <c:strCache>
                <c:ptCount val="6"/>
                <c:pt idx="0">
                  <c:v>A1.1</c:v>
                </c:pt>
                <c:pt idx="1">
                  <c:v>A1.2</c:v>
                </c:pt>
                <c:pt idx="2">
                  <c:v>A2.1</c:v>
                </c:pt>
                <c:pt idx="3">
                  <c:v>A2.2</c:v>
                </c:pt>
                <c:pt idx="4">
                  <c:v>B1.1</c:v>
                </c:pt>
                <c:pt idx="5">
                  <c:v>B1.2</c:v>
                </c:pt>
              </c:strCache>
            </c:strRef>
          </c:cat>
          <c:val>
            <c:numRef>
              <c:f>Gráficos!$L$13:$L$18</c:f>
              <c:numCache>
                <c:formatCode>#,##0</c:formatCode>
                <c:ptCount val="6"/>
                <c:pt idx="0">
                  <c:v>32452.799999999996</c:v>
                </c:pt>
                <c:pt idx="1">
                  <c:v>20255.2</c:v>
                </c:pt>
                <c:pt idx="2">
                  <c:v>31734.720000000001</c:v>
                </c:pt>
                <c:pt idx="3">
                  <c:v>26616</c:v>
                </c:pt>
                <c:pt idx="4">
                  <c:v>35396.159999999996</c:v>
                </c:pt>
                <c:pt idx="5">
                  <c:v>26940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CF-4844-AA58-DC653DD997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94453263"/>
        <c:axId val="1093775007"/>
      </c:lineChart>
      <c:catAx>
        <c:axId val="1793002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53193695"/>
        <c:crosses val="autoZero"/>
        <c:auto val="1"/>
        <c:lblAlgn val="ctr"/>
        <c:lblOffset val="100"/>
        <c:noMultiLvlLbl val="0"/>
      </c:catAx>
      <c:valAx>
        <c:axId val="1753193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93002319"/>
        <c:crosses val="autoZero"/>
        <c:crossBetween val="between"/>
      </c:valAx>
      <c:valAx>
        <c:axId val="1093775007"/>
        <c:scaling>
          <c:orientation val="minMax"/>
          <c:min val="15"/>
        </c:scaling>
        <c:delete val="1"/>
        <c:axPos val="r"/>
        <c:numFmt formatCode="#,##0" sourceLinked="1"/>
        <c:majorTickMark val="none"/>
        <c:minorTickMark val="none"/>
        <c:tickLblPos val="nextTo"/>
        <c:crossAx val="1094453263"/>
        <c:crosses val="max"/>
        <c:crossBetween val="between"/>
        <c:majorUnit val="10"/>
        <c:minorUnit val="5"/>
      </c:valAx>
      <c:catAx>
        <c:axId val="109445326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937750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85663</xdr:colOff>
      <xdr:row>21</xdr:row>
      <xdr:rowOff>194674</xdr:rowOff>
    </xdr:from>
    <xdr:to>
      <xdr:col>11</xdr:col>
      <xdr:colOff>855035</xdr:colOff>
      <xdr:row>46</xdr:row>
      <xdr:rowOff>128171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CA7AAD4-9ACA-FC48-863C-FF6F261968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942732</xdr:colOff>
      <xdr:row>21</xdr:row>
      <xdr:rowOff>197686</xdr:rowOff>
    </xdr:from>
    <xdr:to>
      <xdr:col>22</xdr:col>
      <xdr:colOff>503464</xdr:colOff>
      <xdr:row>46</xdr:row>
      <xdr:rowOff>134439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FE6583B-F801-4449-A65A-B8781F8BCC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190500</xdr:colOff>
      <xdr:row>0</xdr:row>
      <xdr:rowOff>96520</xdr:rowOff>
    </xdr:from>
    <xdr:to>
      <xdr:col>14</xdr:col>
      <xdr:colOff>884465</xdr:colOff>
      <xdr:row>2</xdr:row>
      <xdr:rowOff>93980</xdr:rowOff>
    </xdr:to>
    <xdr:sp macro="" textlink="">
      <xdr:nvSpPr>
        <xdr:cNvPr id="6" name="Rectángulo: esquinas redondeadas 5">
          <a:extLst>
            <a:ext uri="{FF2B5EF4-FFF2-40B4-BE49-F238E27FC236}">
              <a16:creationId xmlns:a16="http://schemas.microsoft.com/office/drawing/2014/main" id="{A054A326-2082-48D3-B0F6-20D4C8E80C81}"/>
            </a:ext>
          </a:extLst>
        </xdr:cNvPr>
        <xdr:cNvSpPr/>
      </xdr:nvSpPr>
      <xdr:spPr>
        <a:xfrm>
          <a:off x="190500" y="96520"/>
          <a:ext cx="14722929" cy="636996"/>
        </a:xfrm>
        <a:prstGeom prst="round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2400"/>
            <a:t>Estudio cambio de precios</a:t>
          </a:r>
          <a:endParaRPr lang="es-ES" sz="2400" baseline="0"/>
        </a:p>
      </xdr:txBody>
    </xdr:sp>
    <xdr:clientData/>
  </xdr:twoCellAnchor>
  <xdr:twoCellAnchor>
    <xdr:from>
      <xdr:col>15</xdr:col>
      <xdr:colOff>127001</xdr:colOff>
      <xdr:row>1</xdr:row>
      <xdr:rowOff>165101</xdr:rowOff>
    </xdr:from>
    <xdr:to>
      <xdr:col>22</xdr:col>
      <xdr:colOff>482601</xdr:colOff>
      <xdr:row>20</xdr:row>
      <xdr:rowOff>241301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A03B9DE8-F726-4E21-B79B-FA67AA97C8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E0CE-F1BC-4246-A9EF-008925F025D9}">
  <sheetPr>
    <pageSetUpPr fitToPage="1"/>
  </sheetPr>
  <dimension ref="A2:AC23"/>
  <sheetViews>
    <sheetView showGridLines="0" tabSelected="1" zoomScale="50" zoomScaleNormal="50" workbookViewId="0">
      <selection activeCell="F20" sqref="F20"/>
    </sheetView>
  </sheetViews>
  <sheetFormatPr baseColWidth="10" defaultColWidth="15.75" defaultRowHeight="15.75"/>
  <cols>
    <col min="1" max="1" width="12.75" customWidth="1"/>
    <col min="2" max="2" width="2.375" customWidth="1"/>
    <col min="3" max="3" width="8.875" bestFit="1" customWidth="1"/>
    <col min="4" max="4" width="14.625" bestFit="1" customWidth="1"/>
    <col min="5" max="5" width="10.875" bestFit="1" customWidth="1"/>
    <col min="6" max="6" width="14.25" bestFit="1" customWidth="1"/>
    <col min="7" max="7" width="15" bestFit="1" customWidth="1"/>
    <col min="8" max="8" width="17.25" bestFit="1" customWidth="1"/>
    <col min="9" max="9" width="21" bestFit="1" customWidth="1"/>
    <col min="10" max="10" width="14.25" bestFit="1" customWidth="1"/>
    <col min="11" max="11" width="16.375" bestFit="1" customWidth="1"/>
    <col min="12" max="12" width="17.375" bestFit="1" customWidth="1"/>
    <col min="13" max="13" width="17.25" bestFit="1" customWidth="1"/>
    <col min="14" max="14" width="1.625" customWidth="1"/>
    <col min="15" max="15" width="14.625" bestFit="1" customWidth="1"/>
    <col min="28" max="28" width="4.625" hidden="1" customWidth="1"/>
    <col min="29" max="29" width="0" hidden="1" customWidth="1"/>
  </cols>
  <sheetData>
    <row r="2" spans="1:29" ht="33.6" customHeight="1">
      <c r="C2" s="35"/>
      <c r="D2" s="35"/>
      <c r="E2" s="35"/>
      <c r="F2" s="35"/>
      <c r="H2" s="35"/>
      <c r="I2" s="35"/>
      <c r="J2" s="35"/>
      <c r="K2" s="35"/>
      <c r="AB2" s="11">
        <v>0.05</v>
      </c>
      <c r="AC2">
        <v>6</v>
      </c>
    </row>
    <row r="3" spans="1:29">
      <c r="AB3" s="11">
        <v>0.06</v>
      </c>
      <c r="AC3">
        <v>7</v>
      </c>
    </row>
    <row r="4" spans="1:29" ht="21">
      <c r="A4" s="32" t="s">
        <v>22</v>
      </c>
      <c r="C4" s="10" t="s">
        <v>9</v>
      </c>
      <c r="D4" s="10" t="s">
        <v>17</v>
      </c>
      <c r="E4" s="10" t="s">
        <v>3</v>
      </c>
      <c r="F4" s="10" t="s">
        <v>2</v>
      </c>
      <c r="G4" s="10" t="s">
        <v>1</v>
      </c>
      <c r="H4" s="10" t="s">
        <v>3</v>
      </c>
      <c r="I4" s="10" t="s">
        <v>4</v>
      </c>
      <c r="J4" s="10" t="s">
        <v>2</v>
      </c>
      <c r="K4" s="10" t="s">
        <v>7</v>
      </c>
      <c r="L4" s="10" t="s">
        <v>6</v>
      </c>
      <c r="AB4" s="11">
        <v>7.0000000000000007E-2</v>
      </c>
      <c r="AC4">
        <v>8</v>
      </c>
    </row>
    <row r="5" spans="1:29" ht="21">
      <c r="A5" s="31">
        <v>0.2</v>
      </c>
      <c r="C5" s="4" t="s">
        <v>10</v>
      </c>
      <c r="D5" s="20">
        <v>2488</v>
      </c>
      <c r="E5" s="20">
        <v>48</v>
      </c>
      <c r="F5" s="18">
        <f t="shared" ref="F5:F10" si="0">D5/E5</f>
        <v>51.833333333333336</v>
      </c>
      <c r="G5" s="22">
        <f>(D5*A5)+D5</f>
        <v>2985.6</v>
      </c>
      <c r="H5" s="23">
        <v>48</v>
      </c>
      <c r="I5" s="23">
        <f t="shared" ref="I5:I10" si="1">H5*60/45</f>
        <v>64</v>
      </c>
      <c r="J5" s="24">
        <f>G5/H5</f>
        <v>62.199999999999996</v>
      </c>
      <c r="K5" s="5">
        <f>(G5-D5)/D5</f>
        <v>0.19999999999999996</v>
      </c>
      <c r="L5" s="6">
        <f t="shared" ref="L5:L10" si="2">(J5-F5)/100</f>
        <v>0.1036666666666666</v>
      </c>
      <c r="AB5" s="11">
        <v>0.08</v>
      </c>
      <c r="AC5">
        <v>9</v>
      </c>
    </row>
    <row r="6" spans="1:29" ht="21">
      <c r="A6" s="31">
        <v>0.1</v>
      </c>
      <c r="C6" s="1" t="s">
        <v>11</v>
      </c>
      <c r="D6" s="21">
        <v>1588</v>
      </c>
      <c r="E6" s="21">
        <v>24</v>
      </c>
      <c r="F6" s="19">
        <f t="shared" si="0"/>
        <v>66.166666666666671</v>
      </c>
      <c r="G6" s="22">
        <f>(D6*A6)+D6</f>
        <v>1746.8</v>
      </c>
      <c r="H6" s="25">
        <v>30</v>
      </c>
      <c r="I6" s="25">
        <f t="shared" si="1"/>
        <v>40</v>
      </c>
      <c r="J6" s="24">
        <f>G6/H6</f>
        <v>58.226666666666667</v>
      </c>
      <c r="K6" s="2">
        <f>(G6-D6)/D6</f>
        <v>9.9999999999999978E-2</v>
      </c>
      <c r="L6" s="3">
        <f t="shared" si="2"/>
        <v>-7.9400000000000054E-2</v>
      </c>
      <c r="AB6" s="11">
        <v>0.09</v>
      </c>
      <c r="AC6">
        <v>10</v>
      </c>
    </row>
    <row r="7" spans="1:29" ht="21">
      <c r="A7" s="31">
        <v>0.12</v>
      </c>
      <c r="C7" s="1" t="s">
        <v>12</v>
      </c>
      <c r="D7" s="21">
        <v>2888</v>
      </c>
      <c r="E7" s="21">
        <v>52</v>
      </c>
      <c r="F7" s="19">
        <f t="shared" si="0"/>
        <v>55.53846153846154</v>
      </c>
      <c r="G7" s="22">
        <f>(D7*A7)+D7</f>
        <v>3234.56</v>
      </c>
      <c r="H7" s="25">
        <v>54</v>
      </c>
      <c r="I7" s="25">
        <f t="shared" si="1"/>
        <v>72</v>
      </c>
      <c r="J7" s="24">
        <f t="shared" ref="J7:J10" si="3">G7/H7</f>
        <v>59.89925925925926</v>
      </c>
      <c r="K7" s="2">
        <f t="shared" ref="K7:K10" si="4">(G7-D7)/D7</f>
        <v>0.11999999999999998</v>
      </c>
      <c r="L7" s="3">
        <f t="shared" si="2"/>
        <v>4.3607977207977197E-2</v>
      </c>
      <c r="AB7" s="11">
        <v>0.1</v>
      </c>
      <c r="AC7">
        <v>11</v>
      </c>
    </row>
    <row r="8" spans="1:29" ht="21">
      <c r="A8" s="31">
        <v>0.12</v>
      </c>
      <c r="C8" s="1" t="s">
        <v>0</v>
      </c>
      <c r="D8" s="21">
        <v>2400</v>
      </c>
      <c r="E8" s="21">
        <v>40</v>
      </c>
      <c r="F8" s="19">
        <f t="shared" si="0"/>
        <v>60</v>
      </c>
      <c r="G8" s="22">
        <f t="shared" ref="G8:G10" si="5">(D8*A8)+D8</f>
        <v>2688</v>
      </c>
      <c r="H8" s="25">
        <v>42</v>
      </c>
      <c r="I8" s="25">
        <f t="shared" si="1"/>
        <v>56</v>
      </c>
      <c r="J8" s="24">
        <f t="shared" si="3"/>
        <v>64</v>
      </c>
      <c r="K8" s="2">
        <f t="shared" si="4"/>
        <v>0.12</v>
      </c>
      <c r="L8" s="3">
        <f t="shared" si="2"/>
        <v>0.04</v>
      </c>
      <c r="AB8" s="11">
        <v>0.11</v>
      </c>
      <c r="AC8">
        <v>12</v>
      </c>
    </row>
    <row r="9" spans="1:29" ht="21">
      <c r="A9" s="31">
        <v>0.11</v>
      </c>
      <c r="C9" s="1" t="s">
        <v>13</v>
      </c>
      <c r="D9" s="21">
        <v>3288</v>
      </c>
      <c r="E9" s="21">
        <v>54</v>
      </c>
      <c r="F9" s="19">
        <f t="shared" si="0"/>
        <v>60.888888888888886</v>
      </c>
      <c r="G9" s="22">
        <f t="shared" si="5"/>
        <v>3649.68</v>
      </c>
      <c r="H9" s="25">
        <v>60</v>
      </c>
      <c r="I9" s="25">
        <f t="shared" si="1"/>
        <v>80</v>
      </c>
      <c r="J9" s="24">
        <f t="shared" si="3"/>
        <v>60.827999999999996</v>
      </c>
      <c r="K9" s="2">
        <f t="shared" si="4"/>
        <v>0.10999999999999995</v>
      </c>
      <c r="L9" s="3">
        <f t="shared" si="2"/>
        <v>-6.0888888888889882E-4</v>
      </c>
      <c r="AB9" s="11">
        <v>0.12</v>
      </c>
      <c r="AC9">
        <v>13</v>
      </c>
    </row>
    <row r="10" spans="1:29" ht="21">
      <c r="A10" s="31">
        <v>0.08</v>
      </c>
      <c r="C10" s="1" t="s">
        <v>14</v>
      </c>
      <c r="D10" s="21">
        <v>3200</v>
      </c>
      <c r="E10" s="21">
        <v>50</v>
      </c>
      <c r="F10" s="19">
        <f t="shared" si="0"/>
        <v>64</v>
      </c>
      <c r="G10" s="22">
        <f t="shared" si="5"/>
        <v>3456</v>
      </c>
      <c r="H10" s="25">
        <v>54</v>
      </c>
      <c r="I10" s="25">
        <f t="shared" si="1"/>
        <v>72</v>
      </c>
      <c r="J10" s="24">
        <f t="shared" si="3"/>
        <v>64</v>
      </c>
      <c r="K10" s="2">
        <f t="shared" si="4"/>
        <v>0.08</v>
      </c>
      <c r="L10" s="3">
        <f t="shared" si="2"/>
        <v>0</v>
      </c>
      <c r="AB10" s="11">
        <v>0.13</v>
      </c>
      <c r="AC10">
        <v>14</v>
      </c>
    </row>
    <row r="11" spans="1:29">
      <c r="AB11" s="11">
        <v>0.14000000000000001</v>
      </c>
      <c r="AC11">
        <v>15</v>
      </c>
    </row>
    <row r="12" spans="1:29" ht="21">
      <c r="A12" s="34" t="s">
        <v>23</v>
      </c>
      <c r="C12" s="12" t="s">
        <v>9</v>
      </c>
      <c r="D12" s="12" t="s">
        <v>24</v>
      </c>
      <c r="E12" s="12" t="s">
        <v>5</v>
      </c>
      <c r="F12" s="12" t="s">
        <v>8</v>
      </c>
      <c r="G12" s="12" t="s">
        <v>21</v>
      </c>
      <c r="H12" s="12" t="s">
        <v>15</v>
      </c>
      <c r="I12" s="12" t="str">
        <f>CONCATENATE(D12," ","NOW")</f>
        <v>X Students NOW</v>
      </c>
      <c r="J12" s="12" t="s">
        <v>5</v>
      </c>
      <c r="K12" s="12" t="s">
        <v>8</v>
      </c>
      <c r="L12" s="12" t="s">
        <v>20</v>
      </c>
      <c r="M12" s="12" t="s">
        <v>15</v>
      </c>
      <c r="O12" s="7" t="s">
        <v>16</v>
      </c>
      <c r="R12" s="26"/>
      <c r="AB12" s="11">
        <v>0.15</v>
      </c>
    </row>
    <row r="13" spans="1:29" ht="21">
      <c r="A13" s="33">
        <v>13</v>
      </c>
      <c r="C13" s="4" t="s">
        <v>10</v>
      </c>
      <c r="D13" s="13">
        <f>D5*A13</f>
        <v>32344</v>
      </c>
      <c r="E13" s="13">
        <f>110*E5</f>
        <v>5280</v>
      </c>
      <c r="F13" s="13">
        <v>600</v>
      </c>
      <c r="G13" s="13">
        <f t="shared" ref="G13:G18" si="6">D13-E13-F13</f>
        <v>26464</v>
      </c>
      <c r="H13" s="13">
        <f t="shared" ref="H13:H18" si="7">G13/E5</f>
        <v>551.33333333333337</v>
      </c>
      <c r="I13" s="14">
        <f>G5*A13</f>
        <v>38812.799999999996</v>
      </c>
      <c r="J13" s="14">
        <f>H5*120</f>
        <v>5760</v>
      </c>
      <c r="K13" s="14">
        <v>600</v>
      </c>
      <c r="L13" s="14">
        <f>I13-J13-K13</f>
        <v>32452.799999999996</v>
      </c>
      <c r="M13" s="14">
        <f t="shared" ref="M13:M18" si="8">L13/H5</f>
        <v>676.09999999999991</v>
      </c>
      <c r="O13" s="5">
        <f t="shared" ref="O13:O18" si="9">(M13-H13)/H13</f>
        <v>0.22629987908101548</v>
      </c>
      <c r="R13" s="27"/>
      <c r="AB13" s="11">
        <v>0.16</v>
      </c>
    </row>
    <row r="14" spans="1:29" ht="21">
      <c r="A14" s="33">
        <v>14</v>
      </c>
      <c r="C14" s="1" t="s">
        <v>11</v>
      </c>
      <c r="D14" s="13">
        <f t="shared" ref="D14:D18" si="10">D6*A14</f>
        <v>22232</v>
      </c>
      <c r="E14" s="13">
        <f t="shared" ref="E14:E18" si="11">110*E6</f>
        <v>2640</v>
      </c>
      <c r="F14" s="15">
        <v>600</v>
      </c>
      <c r="G14" s="15">
        <f t="shared" si="6"/>
        <v>18992</v>
      </c>
      <c r="H14" s="15">
        <f t="shared" si="7"/>
        <v>791.33333333333337</v>
      </c>
      <c r="I14" s="14">
        <f t="shared" ref="I14:I18" si="12">G6*A14</f>
        <v>24455.200000000001</v>
      </c>
      <c r="J14" s="16">
        <f>120*H6</f>
        <v>3600</v>
      </c>
      <c r="K14" s="16">
        <v>600</v>
      </c>
      <c r="L14" s="16">
        <f t="shared" ref="L14:L18" si="13">I14-J14-K14</f>
        <v>20255.2</v>
      </c>
      <c r="M14" s="16">
        <f t="shared" si="8"/>
        <v>675.1733333333334</v>
      </c>
      <c r="O14" s="2">
        <f t="shared" si="9"/>
        <v>-0.1467902274641954</v>
      </c>
      <c r="AB14" s="11">
        <v>0.17</v>
      </c>
    </row>
    <row r="15" spans="1:29" ht="21">
      <c r="A15" s="33">
        <v>12</v>
      </c>
      <c r="C15" s="1" t="s">
        <v>12</v>
      </c>
      <c r="D15" s="13">
        <f t="shared" si="10"/>
        <v>34656</v>
      </c>
      <c r="E15" s="13">
        <f t="shared" si="11"/>
        <v>5720</v>
      </c>
      <c r="F15" s="15">
        <v>600</v>
      </c>
      <c r="G15" s="15">
        <f t="shared" si="6"/>
        <v>28336</v>
      </c>
      <c r="H15" s="15">
        <f t="shared" si="7"/>
        <v>544.92307692307691</v>
      </c>
      <c r="I15" s="14">
        <f t="shared" si="12"/>
        <v>38814.720000000001</v>
      </c>
      <c r="J15" s="16">
        <f>120*H7</f>
        <v>6480</v>
      </c>
      <c r="K15" s="16">
        <v>600</v>
      </c>
      <c r="L15" s="16">
        <f t="shared" si="13"/>
        <v>31734.720000000001</v>
      </c>
      <c r="M15" s="16">
        <f t="shared" si="8"/>
        <v>587.68000000000006</v>
      </c>
      <c r="O15" s="2">
        <f t="shared" si="9"/>
        <v>7.846414455110122E-2</v>
      </c>
      <c r="AB15" s="11">
        <v>0.18</v>
      </c>
    </row>
    <row r="16" spans="1:29" ht="21">
      <c r="A16" s="33">
        <v>12</v>
      </c>
      <c r="C16" s="1" t="s">
        <v>0</v>
      </c>
      <c r="D16" s="13">
        <f t="shared" si="10"/>
        <v>28800</v>
      </c>
      <c r="E16" s="13">
        <f t="shared" si="11"/>
        <v>4400</v>
      </c>
      <c r="F16" s="15">
        <v>600</v>
      </c>
      <c r="G16" s="15">
        <f t="shared" si="6"/>
        <v>23800</v>
      </c>
      <c r="H16" s="15">
        <f t="shared" si="7"/>
        <v>595</v>
      </c>
      <c r="I16" s="14">
        <f t="shared" si="12"/>
        <v>32256</v>
      </c>
      <c r="J16" s="16">
        <f>120*H8</f>
        <v>5040</v>
      </c>
      <c r="K16" s="16">
        <v>600</v>
      </c>
      <c r="L16" s="16">
        <f t="shared" si="13"/>
        <v>26616</v>
      </c>
      <c r="M16" s="16">
        <f t="shared" si="8"/>
        <v>633.71428571428567</v>
      </c>
      <c r="O16" s="2">
        <f t="shared" si="9"/>
        <v>6.5066026410564137E-2</v>
      </c>
      <c r="AB16" s="11">
        <v>0.19</v>
      </c>
    </row>
    <row r="17" spans="1:28" ht="21">
      <c r="A17" s="33">
        <v>12</v>
      </c>
      <c r="C17" s="1" t="s">
        <v>13</v>
      </c>
      <c r="D17" s="13">
        <f t="shared" si="10"/>
        <v>39456</v>
      </c>
      <c r="E17" s="13">
        <f t="shared" si="11"/>
        <v>5940</v>
      </c>
      <c r="F17" s="17">
        <v>600</v>
      </c>
      <c r="G17" s="17">
        <f t="shared" si="6"/>
        <v>32916</v>
      </c>
      <c r="H17" s="17">
        <f t="shared" si="7"/>
        <v>609.55555555555554</v>
      </c>
      <c r="I17" s="14">
        <f t="shared" si="12"/>
        <v>43796.159999999996</v>
      </c>
      <c r="J17" s="16">
        <f>130*H9</f>
        <v>7800</v>
      </c>
      <c r="K17" s="16">
        <v>600</v>
      </c>
      <c r="L17" s="16">
        <f t="shared" si="13"/>
        <v>35396.159999999996</v>
      </c>
      <c r="M17" s="16">
        <f t="shared" si="8"/>
        <v>589.93599999999992</v>
      </c>
      <c r="O17" s="2">
        <f t="shared" si="9"/>
        <v>-3.2186656944950889E-2</v>
      </c>
      <c r="AB17" s="11">
        <v>0.2</v>
      </c>
    </row>
    <row r="18" spans="1:28" ht="21">
      <c r="A18" s="33">
        <v>10</v>
      </c>
      <c r="C18" s="1" t="s">
        <v>14</v>
      </c>
      <c r="D18" s="13">
        <f t="shared" si="10"/>
        <v>32000</v>
      </c>
      <c r="E18" s="13">
        <f t="shared" si="11"/>
        <v>5500</v>
      </c>
      <c r="F18" s="15">
        <v>600</v>
      </c>
      <c r="G18" s="15">
        <f t="shared" si="6"/>
        <v>25900</v>
      </c>
      <c r="H18" s="15">
        <f t="shared" si="7"/>
        <v>518</v>
      </c>
      <c r="I18" s="14">
        <f t="shared" si="12"/>
        <v>34560</v>
      </c>
      <c r="J18" s="16">
        <f>130*H10</f>
        <v>7020</v>
      </c>
      <c r="K18" s="16">
        <v>600</v>
      </c>
      <c r="L18" s="16">
        <f t="shared" si="13"/>
        <v>26940</v>
      </c>
      <c r="M18" s="16">
        <f t="shared" si="8"/>
        <v>498.88888888888891</v>
      </c>
      <c r="O18" s="2">
        <f t="shared" si="9"/>
        <v>-3.6894036894036843E-2</v>
      </c>
      <c r="AB18" s="11">
        <v>0.21</v>
      </c>
    </row>
    <row r="19" spans="1:28">
      <c r="AB19" s="11">
        <v>0.22</v>
      </c>
    </row>
    <row r="20" spans="1:28" ht="21">
      <c r="D20" s="9" t="s">
        <v>18</v>
      </c>
      <c r="I20" s="8" t="s">
        <v>19</v>
      </c>
      <c r="AB20" s="11">
        <v>0.23</v>
      </c>
    </row>
    <row r="21" spans="1:28" s="28" customFormat="1" ht="21">
      <c r="D21" s="29"/>
      <c r="I21" s="29"/>
      <c r="AB21" s="30"/>
    </row>
    <row r="22" spans="1:28">
      <c r="AB22" s="11">
        <v>0.24</v>
      </c>
    </row>
    <row r="23" spans="1:28">
      <c r="AB23" s="11">
        <v>0.25</v>
      </c>
    </row>
  </sheetData>
  <mergeCells count="2">
    <mergeCell ref="C2:F2"/>
    <mergeCell ref="H2:K2"/>
  </mergeCells>
  <phoneticPr fontId="2" type="noConversion"/>
  <dataValidations count="2">
    <dataValidation type="list" allowBlank="1" showInputMessage="1" showErrorMessage="1" sqref="A5:A10" xr:uid="{8B9558AD-4E35-4226-AA73-63341FF751FE}">
      <formula1>$AB$2:$AB$23</formula1>
    </dataValidation>
    <dataValidation type="list" allowBlank="1" showInputMessage="1" showErrorMessage="1" sqref="A13:A18" xr:uid="{12969E28-8FF2-4BD7-80F6-6999F76E67F5}">
      <formula1>$AC$2:$AC$11</formula1>
    </dataValidation>
  </dataValidations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Miguel Antunez Ramos</cp:lastModifiedBy>
  <cp:lastPrinted>2019-10-11T05:26:26Z</cp:lastPrinted>
  <dcterms:created xsi:type="dcterms:W3CDTF">2018-07-24T07:45:12Z</dcterms:created>
  <dcterms:modified xsi:type="dcterms:W3CDTF">2019-12-23T19:47:48Z</dcterms:modified>
</cp:coreProperties>
</file>