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\Curso Control Economico de negocios\7ª Sesion\"/>
    </mc:Choice>
  </mc:AlternateContent>
  <xr:revisionPtr revIDLastSave="0" documentId="13_ncr:1_{4C89CF1B-B817-40F8-9EC8-0F96BF5114C3}" xr6:coauthVersionLast="43" xr6:coauthVersionMax="43" xr10:uidLastSave="{00000000-0000-0000-0000-000000000000}"/>
  <bookViews>
    <workbookView xWindow="-110" yWindow="-110" windowWidth="19420" windowHeight="11020" activeTab="1" xr2:uid="{B7EB8333-29F7-4F3D-AA96-A495387228F0}"/>
  </bookViews>
  <sheets>
    <sheet name="Budget" sheetId="2" r:id="rId1"/>
    <sheet name="Cta Resultados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6" i="1" l="1"/>
  <c r="R16" i="1"/>
  <c r="S16" i="1"/>
  <c r="T16" i="1"/>
  <c r="U16" i="1"/>
  <c r="V16" i="1"/>
  <c r="W16" i="1"/>
  <c r="X16" i="1"/>
  <c r="Y16" i="1"/>
  <c r="Z16" i="1"/>
  <c r="P16" i="1"/>
  <c r="P32" i="1"/>
  <c r="P34" i="1" s="1"/>
  <c r="AA35" i="2" l="1"/>
  <c r="Z35" i="2"/>
  <c r="Y35" i="2"/>
  <c r="X35" i="2"/>
  <c r="W35" i="2"/>
  <c r="V35" i="2"/>
  <c r="U35" i="2"/>
  <c r="T35" i="2"/>
  <c r="S35" i="2"/>
  <c r="R35" i="2"/>
  <c r="Q35" i="2"/>
  <c r="P35" i="2"/>
  <c r="AC35" i="2" s="1"/>
  <c r="AA34" i="2"/>
  <c r="Z34" i="2"/>
  <c r="Y34" i="2"/>
  <c r="X34" i="2"/>
  <c r="W34" i="2"/>
  <c r="V34" i="2"/>
  <c r="U34" i="2"/>
  <c r="T34" i="2"/>
  <c r="S34" i="2"/>
  <c r="R34" i="2"/>
  <c r="Q34" i="2"/>
  <c r="P34" i="2"/>
  <c r="AC34" i="2" s="1"/>
  <c r="AA33" i="2"/>
  <c r="Z33" i="2"/>
  <c r="Y33" i="2"/>
  <c r="X33" i="2"/>
  <c r="W33" i="2"/>
  <c r="V33" i="2"/>
  <c r="U33" i="2"/>
  <c r="T33" i="2"/>
  <c r="S33" i="2"/>
  <c r="R33" i="2"/>
  <c r="Q33" i="2"/>
  <c r="P33" i="2"/>
  <c r="AC33" i="2" s="1"/>
  <c r="AA32" i="2"/>
  <c r="Z32" i="2"/>
  <c r="Y32" i="2"/>
  <c r="X32" i="2"/>
  <c r="W32" i="2"/>
  <c r="V32" i="2"/>
  <c r="U32" i="2"/>
  <c r="T32" i="2"/>
  <c r="S32" i="2"/>
  <c r="R32" i="2"/>
  <c r="Q32" i="2"/>
  <c r="P32" i="2"/>
  <c r="AC32" i="2" s="1"/>
  <c r="AA31" i="2"/>
  <c r="Z31" i="2"/>
  <c r="Y31" i="2"/>
  <c r="X31" i="2"/>
  <c r="W31" i="2"/>
  <c r="V31" i="2"/>
  <c r="U31" i="2"/>
  <c r="T31" i="2"/>
  <c r="S31" i="2"/>
  <c r="R31" i="2"/>
  <c r="Q31" i="2"/>
  <c r="P31" i="2"/>
  <c r="AC31" i="2" s="1"/>
  <c r="AA30" i="2"/>
  <c r="Z30" i="2"/>
  <c r="Y30" i="2"/>
  <c r="X30" i="2"/>
  <c r="W30" i="2"/>
  <c r="V30" i="2"/>
  <c r="U30" i="2"/>
  <c r="T30" i="2"/>
  <c r="S30" i="2"/>
  <c r="R30" i="2"/>
  <c r="Q30" i="2"/>
  <c r="P30" i="2"/>
  <c r="AC30" i="2" s="1"/>
  <c r="AA29" i="2"/>
  <c r="Z29" i="2"/>
  <c r="Y29" i="2"/>
  <c r="X29" i="2"/>
  <c r="W29" i="2"/>
  <c r="V29" i="2"/>
  <c r="U29" i="2"/>
  <c r="T29" i="2"/>
  <c r="S29" i="2"/>
  <c r="R29" i="2"/>
  <c r="Q29" i="2"/>
  <c r="P29" i="2"/>
  <c r="AC29" i="2" s="1"/>
  <c r="AA28" i="2"/>
  <c r="Z28" i="2"/>
  <c r="Y28" i="2"/>
  <c r="X28" i="2"/>
  <c r="W28" i="2"/>
  <c r="V28" i="2"/>
  <c r="U28" i="2"/>
  <c r="T28" i="2"/>
  <c r="S28" i="2"/>
  <c r="R28" i="2"/>
  <c r="Q28" i="2"/>
  <c r="P28" i="2"/>
  <c r="AB30" i="2" s="1"/>
  <c r="AA27" i="2"/>
  <c r="Z27" i="2"/>
  <c r="Y27" i="2"/>
  <c r="X27" i="2"/>
  <c r="W27" i="2"/>
  <c r="V27" i="2"/>
  <c r="U27" i="2"/>
  <c r="T27" i="2"/>
  <c r="S27" i="2"/>
  <c r="R27" i="2"/>
  <c r="Q27" i="2"/>
  <c r="P27" i="2"/>
  <c r="AC27" i="2" s="1"/>
  <c r="AA26" i="2"/>
  <c r="Z26" i="2"/>
  <c r="Y26" i="2"/>
  <c r="X26" i="2"/>
  <c r="W26" i="2"/>
  <c r="V26" i="2"/>
  <c r="U26" i="2"/>
  <c r="T26" i="2"/>
  <c r="S26" i="2"/>
  <c r="R26" i="2"/>
  <c r="Q26" i="2"/>
  <c r="P26" i="2"/>
  <c r="AC26" i="2" s="1"/>
  <c r="AA25" i="2"/>
  <c r="Z25" i="2"/>
  <c r="Y25" i="2"/>
  <c r="X25" i="2"/>
  <c r="W25" i="2"/>
  <c r="V25" i="2"/>
  <c r="U25" i="2"/>
  <c r="T25" i="2"/>
  <c r="S25" i="2"/>
  <c r="R25" i="2"/>
  <c r="Q25" i="2"/>
  <c r="P25" i="2"/>
  <c r="AC25" i="2" s="1"/>
  <c r="AA24" i="2"/>
  <c r="Z24" i="2"/>
  <c r="Y24" i="2"/>
  <c r="X24" i="2"/>
  <c r="W24" i="2"/>
  <c r="V24" i="2"/>
  <c r="U24" i="2"/>
  <c r="T24" i="2"/>
  <c r="S24" i="2"/>
  <c r="R24" i="2"/>
  <c r="Q24" i="2"/>
  <c r="P24" i="2"/>
  <c r="AB26" i="2" s="1"/>
  <c r="AA23" i="2"/>
  <c r="Z23" i="2"/>
  <c r="Y23" i="2"/>
  <c r="X23" i="2"/>
  <c r="W23" i="2"/>
  <c r="V23" i="2"/>
  <c r="U23" i="2"/>
  <c r="T23" i="2"/>
  <c r="S23" i="2"/>
  <c r="R23" i="2"/>
  <c r="Q23" i="2"/>
  <c r="P23" i="2"/>
  <c r="AC23" i="2" s="1"/>
  <c r="AA22" i="2"/>
  <c r="Z22" i="2"/>
  <c r="Y22" i="2"/>
  <c r="X22" i="2"/>
  <c r="W22" i="2"/>
  <c r="V22" i="2"/>
  <c r="U22" i="2"/>
  <c r="T22" i="2"/>
  <c r="S22" i="2"/>
  <c r="R22" i="2"/>
  <c r="Q22" i="2"/>
  <c r="P22" i="2"/>
  <c r="AC22" i="2" s="1"/>
  <c r="AA21" i="2"/>
  <c r="Z21" i="2"/>
  <c r="Y21" i="2"/>
  <c r="X21" i="2"/>
  <c r="W21" i="2"/>
  <c r="V21" i="2"/>
  <c r="U21" i="2"/>
  <c r="T21" i="2"/>
  <c r="S21" i="2"/>
  <c r="R21" i="2"/>
  <c r="Q21" i="2"/>
  <c r="P21" i="2"/>
  <c r="AC21" i="2" s="1"/>
  <c r="AA20" i="2"/>
  <c r="Z20" i="2"/>
  <c r="Y20" i="2"/>
  <c r="X20" i="2"/>
  <c r="W20" i="2"/>
  <c r="V20" i="2"/>
  <c r="U20" i="2"/>
  <c r="T20" i="2"/>
  <c r="S20" i="2"/>
  <c r="R20" i="2"/>
  <c r="Q20" i="2"/>
  <c r="P20" i="2"/>
  <c r="AB29" i="2" s="1"/>
  <c r="AA19" i="2"/>
  <c r="Z19" i="2"/>
  <c r="Y19" i="2"/>
  <c r="X19" i="2"/>
  <c r="W19" i="2"/>
  <c r="V19" i="2"/>
  <c r="U19" i="2"/>
  <c r="T19" i="2"/>
  <c r="S19" i="2"/>
  <c r="R19" i="2"/>
  <c r="AB28" i="2" s="1"/>
  <c r="Q19" i="2"/>
  <c r="P19" i="2"/>
  <c r="AC19" i="2" s="1"/>
  <c r="AA18" i="2"/>
  <c r="Z18" i="2"/>
  <c r="Y18" i="2"/>
  <c r="X18" i="2"/>
  <c r="W18" i="2"/>
  <c r="V18" i="2"/>
  <c r="U18" i="2"/>
  <c r="T18" i="2"/>
  <c r="S18" i="2"/>
  <c r="R18" i="2"/>
  <c r="Q18" i="2"/>
  <c r="P18" i="2"/>
  <c r="AC18" i="2" s="1"/>
  <c r="AA15" i="2"/>
  <c r="Z15" i="2"/>
  <c r="Y15" i="2"/>
  <c r="X15" i="2"/>
  <c r="W15" i="2"/>
  <c r="V15" i="2"/>
  <c r="U15" i="2"/>
  <c r="T15" i="2"/>
  <c r="S15" i="2"/>
  <c r="R15" i="2"/>
  <c r="Q15" i="2"/>
  <c r="P15" i="2"/>
  <c r="AC15" i="2" s="1"/>
  <c r="O15" i="2"/>
  <c r="AA14" i="2"/>
  <c r="Z14" i="2"/>
  <c r="Y14" i="2"/>
  <c r="X14" i="2"/>
  <c r="W14" i="2"/>
  <c r="V14" i="2"/>
  <c r="U14" i="2"/>
  <c r="T14" i="2"/>
  <c r="S14" i="2"/>
  <c r="R14" i="2"/>
  <c r="Q14" i="2"/>
  <c r="AC14" i="2" s="1"/>
  <c r="P14" i="2"/>
  <c r="O14" i="2"/>
  <c r="AA13" i="2"/>
  <c r="Z13" i="2"/>
  <c r="Y13" i="2"/>
  <c r="X13" i="2"/>
  <c r="W13" i="2"/>
  <c r="V13" i="2"/>
  <c r="U13" i="2"/>
  <c r="T13" i="2"/>
  <c r="S13" i="2"/>
  <c r="R13" i="2"/>
  <c r="Q13" i="2"/>
  <c r="P13" i="2"/>
  <c r="AC13" i="2" s="1"/>
  <c r="O13" i="2"/>
  <c r="AA12" i="2"/>
  <c r="Z12" i="2"/>
  <c r="Y12" i="2"/>
  <c r="X12" i="2"/>
  <c r="W12" i="2"/>
  <c r="V12" i="2"/>
  <c r="U12" i="2"/>
  <c r="T12" i="2"/>
  <c r="S12" i="2"/>
  <c r="R12" i="2"/>
  <c r="Q12" i="2"/>
  <c r="AC12" i="2" s="1"/>
  <c r="P12" i="2"/>
  <c r="O12" i="2"/>
  <c r="P11" i="2"/>
  <c r="O11" i="2"/>
  <c r="AA10" i="2"/>
  <c r="Z10" i="2"/>
  <c r="Y10" i="2"/>
  <c r="X10" i="2"/>
  <c r="W10" i="2"/>
  <c r="V10" i="2"/>
  <c r="U10" i="2"/>
  <c r="T10" i="2"/>
  <c r="S10" i="2"/>
  <c r="R10" i="2"/>
  <c r="Q10" i="2"/>
  <c r="AC10" i="2" s="1"/>
  <c r="P10" i="2"/>
  <c r="O10" i="2"/>
  <c r="AA8" i="2"/>
  <c r="Z8" i="2"/>
  <c r="Y8" i="2"/>
  <c r="X8" i="2"/>
  <c r="W8" i="2"/>
  <c r="V8" i="2"/>
  <c r="U8" i="2"/>
  <c r="T8" i="2"/>
  <c r="S8" i="2"/>
  <c r="R8" i="2"/>
  <c r="Q8" i="2"/>
  <c r="AC8" i="2" s="1"/>
  <c r="P8" i="2"/>
  <c r="O8" i="2"/>
  <c r="AA7" i="2"/>
  <c r="Z7" i="2"/>
  <c r="Y7" i="2"/>
  <c r="X7" i="2"/>
  <c r="W7" i="2"/>
  <c r="V7" i="2"/>
  <c r="U7" i="2"/>
  <c r="T7" i="2"/>
  <c r="S7" i="2"/>
  <c r="R7" i="2"/>
  <c r="Q7" i="2"/>
  <c r="P7" i="2"/>
  <c r="AC7" i="2" s="1"/>
  <c r="O7" i="2"/>
  <c r="Q6" i="2"/>
  <c r="R6" i="2" s="1"/>
  <c r="S6" i="2" s="1"/>
  <c r="T6" i="2" s="1"/>
  <c r="U6" i="2" s="1"/>
  <c r="V6" i="2" s="1"/>
  <c r="W6" i="2" s="1"/>
  <c r="X6" i="2" s="1"/>
  <c r="Y6" i="2" s="1"/>
  <c r="Z6" i="2" s="1"/>
  <c r="AA6" i="2" s="1"/>
  <c r="P6" i="2"/>
  <c r="O6" i="2"/>
  <c r="P5" i="2"/>
  <c r="O5" i="2"/>
  <c r="AA3" i="2"/>
  <c r="Z3" i="2"/>
  <c r="Y3" i="2"/>
  <c r="X3" i="2"/>
  <c r="W3" i="2"/>
  <c r="V3" i="2"/>
  <c r="U3" i="2"/>
  <c r="T3" i="2"/>
  <c r="S3" i="2"/>
  <c r="R3" i="2"/>
  <c r="Q3" i="2"/>
  <c r="P3" i="2"/>
  <c r="AA32" i="1"/>
  <c r="Z32" i="1"/>
  <c r="Z34" i="1" s="1"/>
  <c r="Y32" i="1"/>
  <c r="Y34" i="1" s="1"/>
  <c r="X32" i="1"/>
  <c r="X34" i="1" s="1"/>
  <c r="W32" i="1"/>
  <c r="W34" i="1" s="1"/>
  <c r="V32" i="1"/>
  <c r="V34" i="1" s="1"/>
  <c r="U32" i="1"/>
  <c r="U34" i="1" s="1"/>
  <c r="T32" i="1"/>
  <c r="T34" i="1" s="1"/>
  <c r="S32" i="1"/>
  <c r="S34" i="1" s="1"/>
  <c r="R32" i="1"/>
  <c r="R34" i="1" s="1"/>
  <c r="Q32" i="1"/>
  <c r="Q34" i="1" s="1"/>
  <c r="N32" i="1"/>
  <c r="N26" i="1"/>
  <c r="N25" i="1"/>
  <c r="N24" i="1"/>
  <c r="N29" i="1"/>
  <c r="N23" i="1"/>
  <c r="N22" i="1"/>
  <c r="N21" i="1"/>
  <c r="X9" i="1"/>
  <c r="X14" i="1" s="1"/>
  <c r="T9" i="1"/>
  <c r="T14" i="1" s="1"/>
  <c r="AA9" i="1"/>
  <c r="AA14" i="1" s="1"/>
  <c r="W9" i="1"/>
  <c r="S9" i="1"/>
  <c r="M12" i="1"/>
  <c r="M9" i="1" s="1"/>
  <c r="L12" i="1"/>
  <c r="K12" i="1"/>
  <c r="J12" i="1"/>
  <c r="J9" i="1" s="1"/>
  <c r="I12" i="1"/>
  <c r="I9" i="1" s="1"/>
  <c r="H12" i="1"/>
  <c r="H9" i="1" s="1"/>
  <c r="G12" i="1"/>
  <c r="F12" i="1"/>
  <c r="F9" i="1" s="1"/>
  <c r="E12" i="1"/>
  <c r="E9" i="1" s="1"/>
  <c r="D12" i="1"/>
  <c r="D9" i="1" s="1"/>
  <c r="C12" i="1"/>
  <c r="B12" i="1"/>
  <c r="B9" i="1" s="1"/>
  <c r="N9" i="1" s="1"/>
  <c r="AB11" i="1"/>
  <c r="N11" i="1"/>
  <c r="Y9" i="1"/>
  <c r="AB10" i="1"/>
  <c r="N10" i="1"/>
  <c r="L9" i="1"/>
  <c r="K9" i="1"/>
  <c r="G9" i="1"/>
  <c r="C9" i="1"/>
  <c r="AB7" i="1"/>
  <c r="N7" i="1"/>
  <c r="AB6" i="1"/>
  <c r="M6" i="1"/>
  <c r="L6" i="1"/>
  <c r="K6" i="1"/>
  <c r="J6" i="1"/>
  <c r="I6" i="1"/>
  <c r="H6" i="1"/>
  <c r="G6" i="1"/>
  <c r="F6" i="1"/>
  <c r="E6" i="1"/>
  <c r="D6" i="1"/>
  <c r="C6" i="1"/>
  <c r="B6" i="1"/>
  <c r="AB5" i="1"/>
  <c r="M5" i="1"/>
  <c r="L5" i="1"/>
  <c r="K5" i="1"/>
  <c r="J5" i="1"/>
  <c r="I5" i="1"/>
  <c r="H5" i="1"/>
  <c r="G5" i="1"/>
  <c r="F5" i="1"/>
  <c r="E5" i="1"/>
  <c r="D5" i="1"/>
  <c r="C5" i="1"/>
  <c r="B5" i="1"/>
  <c r="Y14" i="1"/>
  <c r="M4" i="1"/>
  <c r="L4" i="1"/>
  <c r="K4" i="1"/>
  <c r="J4" i="1"/>
  <c r="I4" i="1"/>
  <c r="H4" i="1"/>
  <c r="G4" i="1"/>
  <c r="F4" i="1"/>
  <c r="E4" i="1"/>
  <c r="D4" i="1"/>
  <c r="C4" i="1"/>
  <c r="B4" i="1"/>
  <c r="AA1" i="1"/>
  <c r="Z1" i="1"/>
  <c r="Y1" i="1"/>
  <c r="X1" i="1"/>
  <c r="W1" i="1"/>
  <c r="V1" i="1"/>
  <c r="U1" i="1"/>
  <c r="T1" i="1"/>
  <c r="S1" i="1"/>
  <c r="R1" i="1"/>
  <c r="Q1" i="1"/>
  <c r="P1" i="1"/>
  <c r="AB24" i="2" l="1"/>
  <c r="AB14" i="2"/>
  <c r="AB19" i="2"/>
  <c r="AA35" i="1"/>
  <c r="AA34" i="1"/>
  <c r="AA36" i="1"/>
  <c r="AB22" i="1"/>
  <c r="AB26" i="1"/>
  <c r="AB21" i="1"/>
  <c r="AB24" i="1"/>
  <c r="AB30" i="1"/>
  <c r="AB23" i="1"/>
  <c r="AB29" i="1"/>
  <c r="AB28" i="1"/>
  <c r="AB25" i="1"/>
  <c r="AB32" i="1"/>
  <c r="F3" i="1"/>
  <c r="F14" i="1" s="1"/>
  <c r="D3" i="1"/>
  <c r="D14" i="1" s="1"/>
  <c r="H3" i="1"/>
  <c r="H14" i="1" s="1"/>
  <c r="L3" i="1"/>
  <c r="L14" i="1" s="1"/>
  <c r="N6" i="1"/>
  <c r="J3" i="1"/>
  <c r="J14" i="1" s="1"/>
  <c r="N12" i="1"/>
  <c r="N4" i="1"/>
  <c r="B3" i="1"/>
  <c r="B14" i="1" s="1"/>
  <c r="C3" i="1"/>
  <c r="C14" i="1" s="1"/>
  <c r="G3" i="1"/>
  <c r="G14" i="1" s="1"/>
  <c r="K3" i="1"/>
  <c r="K14" i="1" s="1"/>
  <c r="N5" i="1"/>
  <c r="E3" i="1"/>
  <c r="E14" i="1" s="1"/>
  <c r="I3" i="1"/>
  <c r="I14" i="1" s="1"/>
  <c r="M3" i="1"/>
  <c r="M14" i="1" s="1"/>
  <c r="AB7" i="2"/>
  <c r="AB18" i="2"/>
  <c r="AB32" i="2"/>
  <c r="AB34" i="2"/>
  <c r="AB6" i="2"/>
  <c r="AB9" i="2"/>
  <c r="AB12" i="2"/>
  <c r="AC20" i="2"/>
  <c r="AC24" i="2"/>
  <c r="AC28" i="2"/>
  <c r="AB22" i="2"/>
  <c r="AC6" i="2"/>
  <c r="AB11" i="2"/>
  <c r="AB15" i="2"/>
  <c r="AB21" i="2"/>
  <c r="AB23" i="2"/>
  <c r="AB25" i="2"/>
  <c r="AB27" i="2"/>
  <c r="AB31" i="2"/>
  <c r="AB33" i="2"/>
  <c r="AB35" i="2"/>
  <c r="AB13" i="2"/>
  <c r="AB20" i="2"/>
  <c r="P2" i="2"/>
  <c r="Q5" i="2"/>
  <c r="AB8" i="2"/>
  <c r="AB10" i="2"/>
  <c r="Q11" i="2"/>
  <c r="R11" i="2" s="1"/>
  <c r="S11" i="2" s="1"/>
  <c r="T11" i="2" s="1"/>
  <c r="U11" i="2" s="1"/>
  <c r="V11" i="2" s="1"/>
  <c r="W11" i="2" s="1"/>
  <c r="X11" i="2" s="1"/>
  <c r="Y11" i="2" s="1"/>
  <c r="Z11" i="2" s="1"/>
  <c r="AA11" i="2" s="1"/>
  <c r="S14" i="1"/>
  <c r="Q9" i="1"/>
  <c r="Q14" i="1" s="1"/>
  <c r="U9" i="1"/>
  <c r="U14" i="1" s="1"/>
  <c r="AB3" i="1"/>
  <c r="W14" i="1"/>
  <c r="R9" i="1"/>
  <c r="R14" i="1" s="1"/>
  <c r="V9" i="1"/>
  <c r="V14" i="1" s="1"/>
  <c r="Z9" i="1"/>
  <c r="Z14" i="1" s="1"/>
  <c r="AB4" i="1"/>
  <c r="AD5" i="1"/>
  <c r="AD4" i="1"/>
  <c r="AD10" i="1"/>
  <c r="AD3" i="1"/>
  <c r="AD7" i="1"/>
  <c r="AD6" i="1"/>
  <c r="AD11" i="1"/>
  <c r="N3" i="1" l="1"/>
  <c r="N14" i="1" s="1"/>
  <c r="R5" i="2"/>
  <c r="Q2" i="2"/>
  <c r="AC11" i="2"/>
  <c r="AB12" i="1"/>
  <c r="P9" i="1"/>
  <c r="AD12" i="1"/>
  <c r="S5" i="2" l="1"/>
  <c r="R2" i="2"/>
  <c r="AD9" i="1"/>
  <c r="AB9" i="1"/>
  <c r="P14" i="1"/>
  <c r="T5" i="2" l="1"/>
  <c r="S2" i="2"/>
  <c r="AB14" i="1"/>
  <c r="AD14" i="1"/>
  <c r="U5" i="2" l="1"/>
  <c r="T2" i="2"/>
  <c r="V5" i="2" l="1"/>
  <c r="U2" i="2"/>
  <c r="W5" i="2" l="1"/>
  <c r="V2" i="2"/>
  <c r="X5" i="2" l="1"/>
  <c r="W2" i="2"/>
  <c r="Y5" i="2" l="1"/>
  <c r="X2" i="2"/>
  <c r="Z5" i="2" l="1"/>
  <c r="Y2" i="2"/>
  <c r="AA5" i="2" l="1"/>
  <c r="Z2" i="2"/>
  <c r="AA2" i="2" l="1"/>
  <c r="AC5" i="2"/>
  <c r="AC2" i="2" s="1"/>
  <c r="AB5" i="2"/>
  <c r="AB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tc={67E94067-A779-4D64-BEF5-093F12C9F200}</author>
  </authors>
  <commentList>
    <comment ref="U10" authorId="0" shapeId="0" xr:uid="{67E94067-A779-4D64-BEF5-093F12C9F2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129.70 Mataro</t>
      </text>
    </comment>
  </commentList>
</comments>
</file>

<file path=xl/sharedStrings.xml><?xml version="1.0" encoding="utf-8"?>
<sst xmlns="http://schemas.openxmlformats.org/spreadsheetml/2006/main" count="110" uniqueCount="56">
  <si>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</si>
  <si>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</si>
  <si>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</si>
  <si>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</si>
  <si>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</si>
  <si>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</si>
  <si>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</si>
  <si>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</si>
  <si>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</si>
  <si>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</si>
  <si>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</si>
  <si>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</si>
  <si>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YTD 2018</t>
  </si>
  <si>
    <t>Total 2019</t>
  </si>
  <si>
    <t>Acumulado</t>
  </si>
  <si>
    <t>Ingresos</t>
  </si>
  <si>
    <t>Membership Mes</t>
  </si>
  <si>
    <t>Formacion</t>
  </si>
  <si>
    <t>Consultoria</t>
  </si>
  <si>
    <t>Plantillas</t>
  </si>
  <si>
    <t>Gastos</t>
  </si>
  <si>
    <t>Gastos Directos</t>
  </si>
  <si>
    <t>Sueldo</t>
  </si>
  <si>
    <t>Gastos Indirectos</t>
  </si>
  <si>
    <t>Resultado</t>
  </si>
  <si>
    <t>Casa</t>
  </si>
  <si>
    <t>Suministros</t>
  </si>
  <si>
    <t>Guarde</t>
  </si>
  <si>
    <t>Compra</t>
  </si>
  <si>
    <t>Internet</t>
  </si>
  <si>
    <t>Seguro</t>
  </si>
  <si>
    <t>Clases Niñas</t>
  </si>
  <si>
    <t>Resultado Personal</t>
  </si>
  <si>
    <t>YTD</t>
  </si>
  <si>
    <t>Total</t>
  </si>
  <si>
    <t>Producto</t>
  </si>
  <si>
    <t>P.U.</t>
  </si>
  <si>
    <t>Suscriptores Cursos</t>
  </si>
  <si>
    <t>Suscriptores Cursos Promo</t>
  </si>
  <si>
    <t>Suscriptores Cursos Anual</t>
  </si>
  <si>
    <t>Suscriptores Cursos Anual Promo</t>
  </si>
  <si>
    <t>Plataforma plantillas</t>
  </si>
  <si>
    <t>Cliente</t>
  </si>
  <si>
    <t>Cursos Boluda.com</t>
  </si>
  <si>
    <t>Formacion Presencial Empresa</t>
  </si>
  <si>
    <t>Formacion online a Empresas</t>
  </si>
  <si>
    <t>Formacion Edukate</t>
  </si>
  <si>
    <t>Consultoria Informes</t>
  </si>
  <si>
    <t>Grupos Online (excel, control, dir fin)</t>
  </si>
  <si>
    <t>Ingresos Lanzamientos</t>
  </si>
  <si>
    <t>ERP Excel</t>
  </si>
  <si>
    <t>Gasolina</t>
  </si>
  <si>
    <t>Ocio Personal</t>
  </si>
  <si>
    <t>Vacaciones</t>
  </si>
  <si>
    <t>Imprevisto</t>
  </si>
  <si>
    <t>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</si>
</sst>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i/>
      <sz val="11"/>
      <color rgb="FFFF000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38761D"/>
      </patternFill>
    </fill>
    <fill>
      <patternFill patternType="solid">
        <fgColor rgb="FF38761D"/>
        <bgColor rgb="FF38761D"/>
      </patternFill>
    </fill>
    <fill>
      <patternFill patternType="solid">
        <fgColor rgb="FF93C47D"/>
        <bgColor rgb="FF93C47D"/>
      </patternFill>
    </fill>
    <fill>
      <patternFill patternType="solid">
        <fgColor rgb="FFF9CB9C"/>
        <bgColor rgb="FFF9CB9C"/>
      </patternFill>
    </fill>
    <fill>
      <patternFill patternType="solid">
        <fgColor rgb="FFD9EAD3"/>
        <bgColor rgb="FFD9EAD3"/>
      </patternFill>
    </fill>
    <fill>
      <patternFill patternType="solid">
        <fgColor rgb="FFFF9900"/>
        <bgColor rgb="FFFF9900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A8D08D"/>
        <bgColor rgb="FFA8D08D"/>
      </patternFill>
    </fill>
    <fill>
      <patternFill patternType="solid">
        <fgColor rgb="FF548135"/>
        <bgColor rgb="FF54813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548135"/>
      </patternFill>
    </fill>
    <fill>
      <patternFill patternType="solid">
        <fgColor rgb="FFC5E0B3"/>
        <bgColor rgb="FFC5E0B3"/>
      </patternFill>
    </fill>
    <fill>
      <patternFill patternType="solid">
        <fgColor rgb="FFA5A5A5"/>
        <bgColor rgb="FFA5A5A5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4" fillId="5" borderId="1" xfId="0" applyFont="1" applyFill="1" applyBorder="1"/>
    <xf numFmtId="3" fontId="4" fillId="5" borderId="1" xfId="0" applyNumberFormat="1" applyFont="1" applyFill="1" applyBorder="1" applyAlignment="1">
      <alignment horizontal="center"/>
    </xf>
    <xf numFmtId="3" fontId="4" fillId="6" borderId="1" xfId="0" applyNumberFormat="1" applyFont="1" applyFill="1" applyBorder="1" applyAlignment="1">
      <alignment horizontal="center"/>
    </xf>
    <xf numFmtId="3" fontId="4" fillId="5" borderId="7" xfId="0" applyNumberFormat="1" applyFont="1" applyFill="1" applyBorder="1" applyAlignment="1">
      <alignment horizontal="center"/>
    </xf>
    <xf numFmtId="3" fontId="4" fillId="6" borderId="7" xfId="0" applyNumberFormat="1" applyFont="1" applyFill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/>
    <xf numFmtId="3" fontId="4" fillId="8" borderId="1" xfId="0" applyNumberFormat="1" applyFont="1" applyFill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center"/>
    </xf>
    <xf numFmtId="9" fontId="4" fillId="0" borderId="0" xfId="1" applyFont="1" applyAlignment="1">
      <alignment horizontal="center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center"/>
    </xf>
    <xf numFmtId="3" fontId="3" fillId="11" borderId="9" xfId="0" applyNumberFormat="1" applyFont="1" applyFill="1" applyBorder="1" applyAlignment="1">
      <alignment horizontal="center"/>
    </xf>
    <xf numFmtId="3" fontId="3" fillId="11" borderId="10" xfId="0" applyNumberFormat="1" applyFont="1" applyFill="1" applyBorder="1" applyAlignment="1">
      <alignment horizontal="center"/>
    </xf>
    <xf numFmtId="3" fontId="3" fillId="11" borderId="1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12" borderId="0" xfId="0" applyFont="1" applyFill="1"/>
    <xf numFmtId="3" fontId="5" fillId="10" borderId="12" xfId="0" applyNumberFormat="1" applyFont="1" applyFill="1" applyBorder="1" applyAlignment="1">
      <alignment horizontal="center"/>
    </xf>
    <xf numFmtId="3" fontId="5" fillId="10" borderId="13" xfId="0" applyNumberFormat="1" applyFont="1" applyFill="1" applyBorder="1" applyAlignment="1">
      <alignment horizontal="center"/>
    </xf>
    <xf numFmtId="3" fontId="5" fillId="10" borderId="14" xfId="0" applyNumberFormat="1" applyFont="1" applyFill="1" applyBorder="1" applyAlignment="1">
      <alignment horizontal="center"/>
    </xf>
    <xf numFmtId="3" fontId="5" fillId="10" borderId="15" xfId="0" applyNumberFormat="1" applyFont="1" applyFill="1" applyBorder="1" applyAlignment="1">
      <alignment horizontal="center"/>
    </xf>
    <xf numFmtId="3" fontId="5" fillId="10" borderId="16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3" fillId="11" borderId="10" xfId="0" applyFont="1" applyFill="1" applyBorder="1" applyAlignment="1">
      <alignment horizontal="center"/>
    </xf>
    <xf numFmtId="0" fontId="3" fillId="11" borderId="17" xfId="0" applyFont="1" applyFill="1" applyBorder="1" applyAlignment="1">
      <alignment horizontal="center"/>
    </xf>
    <xf numFmtId="0" fontId="3" fillId="11" borderId="18" xfId="0" applyFont="1" applyFill="1" applyBorder="1" applyAlignment="1">
      <alignment horizontal="center"/>
    </xf>
    <xf numFmtId="0" fontId="3" fillId="11" borderId="19" xfId="0" applyFont="1" applyFill="1" applyBorder="1" applyAlignment="1">
      <alignment horizontal="center"/>
    </xf>
    <xf numFmtId="3" fontId="3" fillId="11" borderId="17" xfId="0" applyNumberFormat="1" applyFont="1" applyFill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1" xfId="0" applyBorder="1" applyAlignment="1">
      <alignment horizontal="center"/>
    </xf>
    <xf numFmtId="0" fontId="0" fillId="13" borderId="22" xfId="0" applyFill="1" applyBorder="1" applyAlignment="1">
      <alignment horizontal="center"/>
    </xf>
    <xf numFmtId="3" fontId="0" fillId="14" borderId="20" xfId="0" applyNumberFormat="1" applyFill="1" applyBorder="1" applyAlignment="1">
      <alignment horizontal="center"/>
    </xf>
    <xf numFmtId="3" fontId="0" fillId="14" borderId="21" xfId="0" applyNumberFormat="1" applyFill="1" applyBorder="1" applyAlignment="1">
      <alignment horizontal="center"/>
    </xf>
    <xf numFmtId="3" fontId="0" fillId="14" borderId="22" xfId="0" applyNumberFormat="1" applyFill="1" applyBorder="1" applyAlignment="1">
      <alignment horizontal="center"/>
    </xf>
    <xf numFmtId="3" fontId="0" fillId="15" borderId="20" xfId="0" applyNumberFormat="1" applyFill="1" applyBorder="1" applyAlignment="1">
      <alignment horizontal="center"/>
    </xf>
    <xf numFmtId="3" fontId="3" fillId="16" borderId="23" xfId="0" applyNumberFormat="1" applyFont="1" applyFill="1" applyBorder="1" applyAlignment="1">
      <alignment horizontal="center"/>
    </xf>
    <xf numFmtId="0" fontId="6" fillId="0" borderId="24" xfId="0" applyFont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13" borderId="25" xfId="0" applyFill="1" applyBorder="1" applyAlignment="1">
      <alignment horizontal="center"/>
    </xf>
    <xf numFmtId="3" fontId="0" fillId="14" borderId="24" xfId="0" applyNumberFormat="1" applyFill="1" applyBorder="1" applyAlignment="1">
      <alignment horizontal="center"/>
    </xf>
    <xf numFmtId="3" fontId="0" fillId="14" borderId="7" xfId="0" applyNumberFormat="1" applyFill="1" applyBorder="1" applyAlignment="1">
      <alignment horizontal="center"/>
    </xf>
    <xf numFmtId="3" fontId="0" fillId="14" borderId="25" xfId="0" applyNumberFormat="1" applyFill="1" applyBorder="1" applyAlignment="1">
      <alignment horizontal="center"/>
    </xf>
    <xf numFmtId="3" fontId="0" fillId="15" borderId="24" xfId="0" applyNumberFormat="1" applyFill="1" applyBorder="1" applyAlignment="1">
      <alignment horizontal="center"/>
    </xf>
    <xf numFmtId="3" fontId="3" fillId="16" borderId="26" xfId="0" applyNumberFormat="1" applyFont="1" applyFill="1" applyBorder="1" applyAlignment="1">
      <alignment horizontal="center"/>
    </xf>
    <xf numFmtId="0" fontId="0" fillId="0" borderId="24" xfId="0" applyBorder="1"/>
    <xf numFmtId="0" fontId="7" fillId="17" borderId="24" xfId="0" applyFont="1" applyFill="1" applyBorder="1"/>
    <xf numFmtId="0" fontId="0" fillId="17" borderId="7" xfId="0" applyFill="1" applyBorder="1"/>
    <xf numFmtId="0" fontId="0" fillId="17" borderId="7" xfId="0" applyFill="1" applyBorder="1" applyAlignment="1">
      <alignment horizontal="center"/>
    </xf>
    <xf numFmtId="0" fontId="0" fillId="17" borderId="25" xfId="0" applyFill="1" applyBorder="1" applyAlignment="1">
      <alignment horizontal="center"/>
    </xf>
    <xf numFmtId="3" fontId="0" fillId="17" borderId="24" xfId="0" applyNumberFormat="1" applyFill="1" applyBorder="1" applyAlignment="1">
      <alignment horizontal="center"/>
    </xf>
    <xf numFmtId="3" fontId="0" fillId="17" borderId="7" xfId="0" applyNumberFormat="1" applyFill="1" applyBorder="1" applyAlignment="1">
      <alignment horizontal="center"/>
    </xf>
    <xf numFmtId="3" fontId="0" fillId="17" borderId="25" xfId="0" applyNumberFormat="1" applyFill="1" applyBorder="1" applyAlignment="1">
      <alignment horizontal="center"/>
    </xf>
    <xf numFmtId="3" fontId="3" fillId="18" borderId="26" xfId="0" applyNumberFormat="1" applyFont="1" applyFill="1" applyBorder="1" applyAlignment="1">
      <alignment horizontal="center"/>
    </xf>
    <xf numFmtId="0" fontId="7" fillId="0" borderId="24" xfId="0" applyFont="1" applyBorder="1"/>
    <xf numFmtId="0" fontId="7" fillId="0" borderId="7" xfId="0" applyFont="1" applyBorder="1"/>
    <xf numFmtId="0" fontId="0" fillId="0" borderId="27" xfId="0" applyBorder="1"/>
    <xf numFmtId="0" fontId="0" fillId="0" borderId="28" xfId="0" applyBorder="1"/>
    <xf numFmtId="0" fontId="0" fillId="0" borderId="28" xfId="0" applyBorder="1" applyAlignment="1">
      <alignment horizontal="center"/>
    </xf>
    <xf numFmtId="0" fontId="0" fillId="13" borderId="29" xfId="0" applyFill="1" applyBorder="1" applyAlignment="1">
      <alignment horizontal="center"/>
    </xf>
    <xf numFmtId="3" fontId="0" fillId="14" borderId="27" xfId="0" applyNumberFormat="1" applyFill="1" applyBorder="1" applyAlignment="1">
      <alignment horizontal="center"/>
    </xf>
    <xf numFmtId="3" fontId="0" fillId="14" borderId="28" xfId="0" applyNumberFormat="1" applyFill="1" applyBorder="1" applyAlignment="1">
      <alignment horizontal="center"/>
    </xf>
    <xf numFmtId="3" fontId="0" fillId="14" borderId="29" xfId="0" applyNumberFormat="1" applyFill="1" applyBorder="1" applyAlignment="1">
      <alignment horizontal="center"/>
    </xf>
    <xf numFmtId="3" fontId="0" fillId="15" borderId="27" xfId="0" applyNumberFormat="1" applyFill="1" applyBorder="1" applyAlignment="1">
      <alignment horizontal="center"/>
    </xf>
    <xf numFmtId="3" fontId="3" fillId="16" borderId="30" xfId="0" applyNumberFormat="1" applyFont="1" applyFill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5" fillId="19" borderId="10" xfId="0" applyFont="1" applyFill="1" applyBorder="1" applyAlignment="1">
      <alignment horizontal="center"/>
    </xf>
    <xf numFmtId="0" fontId="5" fillId="19" borderId="11" xfId="0" applyFont="1" applyFill="1" applyBorder="1"/>
    <xf numFmtId="0" fontId="1" fillId="0" borderId="31" xfId="0" applyFont="1" applyBorder="1"/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20" borderId="34" xfId="0" applyFill="1" applyBorder="1" applyAlignment="1">
      <alignment horizontal="center"/>
    </xf>
    <xf numFmtId="3" fontId="0" fillId="14" borderId="23" xfId="0" applyNumberFormat="1" applyFill="1" applyBorder="1" applyAlignment="1">
      <alignment horizontal="center"/>
    </xf>
    <xf numFmtId="3" fontId="0" fillId="15" borderId="35" xfId="0" applyNumberFormat="1" applyFill="1" applyBorder="1" applyAlignment="1">
      <alignment horizontal="center"/>
    </xf>
    <xf numFmtId="3" fontId="3" fillId="16" borderId="32" xfId="0" applyNumberFormat="1" applyFont="1" applyFill="1" applyBorder="1" applyAlignment="1">
      <alignment horizontal="center"/>
    </xf>
    <xf numFmtId="0" fontId="1" fillId="0" borderId="36" xfId="0" applyFont="1" applyBorder="1"/>
    <xf numFmtId="0" fontId="0" fillId="0" borderId="37" xfId="0" applyBorder="1"/>
    <xf numFmtId="0" fontId="0" fillId="0" borderId="1" xfId="0" applyBorder="1" applyAlignment="1">
      <alignment horizontal="center"/>
    </xf>
    <xf numFmtId="0" fontId="0" fillId="20" borderId="2" xfId="0" applyFill="1" applyBorder="1" applyAlignment="1">
      <alignment horizontal="center"/>
    </xf>
    <xf numFmtId="3" fontId="0" fillId="14" borderId="26" xfId="0" applyNumberFormat="1" applyFill="1" applyBorder="1" applyAlignment="1">
      <alignment horizontal="center"/>
    </xf>
    <xf numFmtId="3" fontId="0" fillId="15" borderId="8" xfId="0" applyNumberFormat="1" applyFill="1" applyBorder="1" applyAlignment="1">
      <alignment horizontal="center"/>
    </xf>
    <xf numFmtId="3" fontId="3" fillId="16" borderId="37" xfId="0" applyNumberFormat="1" applyFont="1" applyFill="1" applyBorder="1" applyAlignment="1">
      <alignment horizontal="center"/>
    </xf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40" xfId="0" applyBorder="1" applyAlignment="1">
      <alignment horizontal="center"/>
    </xf>
    <xf numFmtId="0" fontId="0" fillId="20" borderId="41" xfId="0" applyFill="1" applyBorder="1" applyAlignment="1">
      <alignment horizontal="center"/>
    </xf>
    <xf numFmtId="3" fontId="0" fillId="14" borderId="30" xfId="0" applyNumberFormat="1" applyFill="1" applyBorder="1" applyAlignment="1">
      <alignment horizontal="center"/>
    </xf>
    <xf numFmtId="3" fontId="0" fillId="15" borderId="42" xfId="0" applyNumberFormat="1" applyFill="1" applyBorder="1" applyAlignment="1">
      <alignment horizontal="center"/>
    </xf>
    <xf numFmtId="3" fontId="3" fillId="16" borderId="39" xfId="0" applyNumberFormat="1" applyFont="1" applyFill="1" applyBorder="1" applyAlignment="1">
      <alignment horizontal="center"/>
    </xf>
    <xf numFmtId="0" fontId="1" fillId="21" borderId="36" xfId="0" applyFont="1" applyFill="1" applyBorder="1"/>
    <xf numFmtId="0" fontId="2" fillId="0" borderId="0" xfId="0" applyFont="1"/>
    <xf numFmtId="0" fontId="2" fillId="0" borderId="9" xfId="0" applyFont="1" applyBorder="1"/>
    <xf numFmtId="0" fontId="2" fillId="0" borderId="16" xfId="0" applyFont="1" applyBorder="1"/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11_Informes%20Drive/1.-%20Cuadro%20Man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nel de Control"/>
      <sheetName val="Objetivos"/>
      <sheetName val="Cartera Clientes"/>
      <sheetName val="Forecast"/>
      <sheetName val="Budget"/>
      <sheetName val="Prevision Mensual"/>
      <sheetName val="Cta Resultados"/>
      <sheetName val="Gastos"/>
      <sheetName val="Suscriptores"/>
      <sheetName val="Clases Gratis"/>
      <sheetName val="Bajas"/>
      <sheetName val="Analitica y KPIs"/>
    </sheetNames>
    <sheetDataSet>
      <sheetData sheetId="0"/>
      <sheetData sheetId="1"/>
      <sheetData sheetId="2"/>
      <sheetData sheetId="3">
        <row r="1">
          <cell r="R1">
            <v>404</v>
          </cell>
          <cell r="S1">
            <v>144</v>
          </cell>
          <cell r="T1">
            <v>162</v>
          </cell>
          <cell r="U1">
            <v>553</v>
          </cell>
          <cell r="V1">
            <v>196.5</v>
          </cell>
          <cell r="W1">
            <v>263</v>
          </cell>
          <cell r="X1">
            <v>263</v>
          </cell>
          <cell r="Y1">
            <v>203.5</v>
          </cell>
          <cell r="Z1">
            <v>253</v>
          </cell>
          <cell r="AA1">
            <v>275.5</v>
          </cell>
          <cell r="AB1">
            <v>356</v>
          </cell>
          <cell r="AC1">
            <v>311.5</v>
          </cell>
        </row>
        <row r="2">
          <cell r="R2">
            <v>1</v>
          </cell>
          <cell r="S2">
            <v>1</v>
          </cell>
          <cell r="T2">
            <v>1</v>
          </cell>
          <cell r="U2">
            <v>1</v>
          </cell>
          <cell r="V2">
            <v>1</v>
          </cell>
          <cell r="W2">
            <v>1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1</v>
          </cell>
          <cell r="AE2">
            <v>1</v>
          </cell>
          <cell r="AF2">
            <v>1</v>
          </cell>
          <cell r="AG2">
            <v>1</v>
          </cell>
          <cell r="AH2">
            <v>1</v>
          </cell>
          <cell r="AI2">
            <v>1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iguel Antunez Ramos" id="{412195FE-E2ED-4564-82EF-F9A626A159FC}" userId="2879b9ce36d4eb85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U10" dT="2019-06-07T12:07:00.09" personId="{412195FE-E2ED-4564-82EF-F9A626A159FC}" id="{67E94067-A779-4D64-BEF5-093F12C9F200}">
    <text>129.70 Mataro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1123-FC7F-40BA-B84C-7027D19704F8}">
  <sheetPr>
    <tabColor rgb="FF00B050"/>
  </sheetPr>
  <dimension ref="A1:AC1001"/>
  <sheetViews>
    <sheetView showGridLines="0" zoomScale="70" zoomScaleNormal="70" workbookViewId="0">
      <selection activeCell="A24" sqref="A24"/>
    </sheetView>
  </sheetViews>
  <sheetFormatPr baseColWidth="10" defaultColWidth="14.453125" defaultRowHeight="15" customHeight="1" x14ac:dyDescent="0.35"/>
  <cols>
    <col min="1" max="1" width="33.54296875" customWidth="1"/>
    <col min="2" max="2" width="5.453125" customWidth="1"/>
    <col min="3" max="15" width="6" customWidth="1"/>
    <col min="16" max="26" width="6.453125" customWidth="1"/>
    <col min="27" max="27" width="6.7265625" bestFit="1" customWidth="1"/>
    <col min="28" max="28" width="9.36328125" bestFit="1" customWidth="1"/>
    <col min="29" max="29" width="10.54296875" customWidth="1"/>
  </cols>
  <sheetData>
    <row r="1" spans="1:29" ht="15" customHeight="1" thickBot="1" x14ac:dyDescent="0.4">
      <c r="P1" s="33" t="s">
        <v>0</v>
      </c>
      <c r="Q1" s="33" t="s">
        <v>1</v>
      </c>
      <c r="R1" s="33" t="s">
        <v>2</v>
      </c>
      <c r="S1" s="33" t="s">
        <v>3</v>
      </c>
      <c r="T1" s="33" t="s">
        <v>4</v>
      </c>
      <c r="U1" s="33" t="s">
        <v>5</v>
      </c>
      <c r="V1" s="33" t="s">
        <v>6</v>
      </c>
      <c r="W1" s="33" t="s">
        <v>7</v>
      </c>
      <c r="X1" s="33" t="s">
        <v>8</v>
      </c>
      <c r="Y1" s="33" t="s">
        <v>9</v>
      </c>
      <c r="Z1" s="33" t="s">
        <v>10</v>
      </c>
      <c r="AA1" s="33" t="s">
        <v>11</v>
      </c>
      <c r="AB1" s="34" t="s">
        <v>33</v>
      </c>
      <c r="AC1" s="35" t="s">
        <v>13</v>
      </c>
    </row>
    <row r="2" spans="1:29" thickBot="1" x14ac:dyDescent="0.4"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34</v>
      </c>
      <c r="P2" s="38">
        <f t="shared" ref="P2:AC2" si="0">SUM(P5:P110)</f>
        <v>1625</v>
      </c>
      <c r="Q2" s="39">
        <f t="shared" si="0"/>
        <v>4750</v>
      </c>
      <c r="R2" s="39">
        <f t="shared" si="0"/>
        <v>4920</v>
      </c>
      <c r="S2" s="39">
        <f t="shared" si="0"/>
        <v>6072</v>
      </c>
      <c r="T2" s="39">
        <f t="shared" si="0"/>
        <v>6332</v>
      </c>
      <c r="U2" s="39">
        <f t="shared" si="0"/>
        <v>6022</v>
      </c>
      <c r="V2" s="39">
        <f t="shared" si="0"/>
        <v>6212</v>
      </c>
      <c r="W2" s="39">
        <f t="shared" si="0"/>
        <v>2087</v>
      </c>
      <c r="X2" s="39">
        <f t="shared" si="0"/>
        <v>9587</v>
      </c>
      <c r="Y2" s="39">
        <f t="shared" si="0"/>
        <v>10962</v>
      </c>
      <c r="Z2" s="39">
        <f t="shared" si="0"/>
        <v>13437</v>
      </c>
      <c r="AA2" s="40">
        <f t="shared" si="0"/>
        <v>15487</v>
      </c>
      <c r="AB2" s="41">
        <f t="shared" si="0"/>
        <v>29721</v>
      </c>
      <c r="AC2" s="42">
        <f t="shared" si="0"/>
        <v>87493</v>
      </c>
    </row>
    <row r="3" spans="1:29" thickBot="1" x14ac:dyDescent="0.4"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43">
        <f>[1]Forecast!R2</f>
        <v>1</v>
      </c>
      <c r="Q3" s="43">
        <f>[1]Forecast!S2</f>
        <v>1</v>
      </c>
      <c r="R3" s="43">
        <f>[1]Forecast!T2</f>
        <v>1</v>
      </c>
      <c r="S3" s="43">
        <f>[1]Forecast!U2</f>
        <v>1</v>
      </c>
      <c r="T3" s="43">
        <f>[1]Forecast!V2</f>
        <v>1</v>
      </c>
      <c r="U3" s="43">
        <f>[1]Forecast!W2</f>
        <v>1</v>
      </c>
      <c r="V3" s="43">
        <f>[1]Forecast!X2</f>
        <v>0</v>
      </c>
      <c r="W3" s="43">
        <f>[1]Forecast!Y2</f>
        <v>0</v>
      </c>
      <c r="X3" s="43">
        <f>[1]Forecast!Z2</f>
        <v>0</v>
      </c>
      <c r="Y3" s="43">
        <f>[1]Forecast!AA2</f>
        <v>0</v>
      </c>
      <c r="Z3" s="43">
        <f>[1]Forecast!AB2</f>
        <v>0</v>
      </c>
      <c r="AA3" s="43">
        <f>[1]Forecast!AC2</f>
        <v>0</v>
      </c>
      <c r="AB3" s="44"/>
      <c r="AC3" s="44"/>
    </row>
    <row r="4" spans="1:29" thickBot="1" x14ac:dyDescent="0.4">
      <c r="A4" s="45" t="s">
        <v>35</v>
      </c>
      <c r="B4" s="46" t="s">
        <v>36</v>
      </c>
      <c r="C4" s="47" t="s">
        <v>0</v>
      </c>
      <c r="D4" s="47" t="s">
        <v>1</v>
      </c>
      <c r="E4" s="47" t="s">
        <v>2</v>
      </c>
      <c r="F4" s="47" t="s">
        <v>3</v>
      </c>
      <c r="G4" s="47" t="s">
        <v>4</v>
      </c>
      <c r="H4" s="47" t="s">
        <v>5</v>
      </c>
      <c r="I4" s="47" t="s">
        <v>6</v>
      </c>
      <c r="J4" s="47" t="s">
        <v>7</v>
      </c>
      <c r="K4" s="47" t="s">
        <v>8</v>
      </c>
      <c r="L4" s="47" t="s">
        <v>9</v>
      </c>
      <c r="M4" s="47" t="s">
        <v>10</v>
      </c>
      <c r="N4" s="47" t="s">
        <v>11</v>
      </c>
      <c r="O4" s="48" t="s">
        <v>34</v>
      </c>
      <c r="P4" s="49" t="s">
        <v>0</v>
      </c>
      <c r="Q4" s="49" t="s">
        <v>1</v>
      </c>
      <c r="R4" s="49" t="s">
        <v>2</v>
      </c>
      <c r="S4" s="49" t="s">
        <v>3</v>
      </c>
      <c r="T4" s="49" t="s">
        <v>4</v>
      </c>
      <c r="U4" s="49" t="s">
        <v>5</v>
      </c>
      <c r="V4" s="49" t="s">
        <v>6</v>
      </c>
      <c r="W4" s="49" t="s">
        <v>7</v>
      </c>
      <c r="X4" s="49" t="s">
        <v>8</v>
      </c>
      <c r="Y4" s="49" t="s">
        <v>9</v>
      </c>
      <c r="Z4" s="49" t="s">
        <v>10</v>
      </c>
      <c r="AA4" s="49" t="s">
        <v>11</v>
      </c>
      <c r="AB4" s="34" t="s">
        <v>33</v>
      </c>
      <c r="AC4" s="35" t="s">
        <v>13</v>
      </c>
    </row>
    <row r="5" spans="1:29" ht="14.5" x14ac:dyDescent="0.35">
      <c r="A5" s="50" t="s">
        <v>37</v>
      </c>
      <c r="B5" s="51">
        <v>9</v>
      </c>
      <c r="C5" s="52">
        <v>5</v>
      </c>
      <c r="D5" s="52">
        <v>5</v>
      </c>
      <c r="E5" s="52">
        <v>10</v>
      </c>
      <c r="F5" s="52">
        <v>8</v>
      </c>
      <c r="G5" s="52">
        <v>20</v>
      </c>
      <c r="H5" s="52">
        <v>20</v>
      </c>
      <c r="I5" s="52"/>
      <c r="J5" s="52"/>
      <c r="K5" s="52"/>
      <c r="L5" s="52"/>
      <c r="M5" s="52"/>
      <c r="N5" s="52"/>
      <c r="O5" s="53">
        <f>SUM(C5:N5)</f>
        <v>68</v>
      </c>
      <c r="P5" s="54">
        <f>C5*B5</f>
        <v>45</v>
      </c>
      <c r="Q5" s="55">
        <f t="shared" ref="Q5:AA5" si="1">(D5*$B$5)+P5</f>
        <v>90</v>
      </c>
      <c r="R5" s="55">
        <f t="shared" si="1"/>
        <v>180</v>
      </c>
      <c r="S5" s="55">
        <f t="shared" si="1"/>
        <v>252</v>
      </c>
      <c r="T5" s="55">
        <f t="shared" si="1"/>
        <v>432</v>
      </c>
      <c r="U5" s="55">
        <f t="shared" si="1"/>
        <v>612</v>
      </c>
      <c r="V5" s="55">
        <f t="shared" si="1"/>
        <v>612</v>
      </c>
      <c r="W5" s="55">
        <f t="shared" si="1"/>
        <v>612</v>
      </c>
      <c r="X5" s="55">
        <f t="shared" si="1"/>
        <v>612</v>
      </c>
      <c r="Y5" s="55">
        <f t="shared" si="1"/>
        <v>612</v>
      </c>
      <c r="Z5" s="55">
        <f t="shared" si="1"/>
        <v>612</v>
      </c>
      <c r="AA5" s="56">
        <f t="shared" si="1"/>
        <v>612</v>
      </c>
      <c r="AB5" s="57">
        <f>SUMPRODUCT($P$3:$AA$3,P5:AA5)</f>
        <v>1611</v>
      </c>
      <c r="AC5" s="58">
        <f t="shared" ref="AC5:AC15" si="2">SUM(P5:AA5)</f>
        <v>5283</v>
      </c>
    </row>
    <row r="6" spans="1:29" ht="14.5" x14ac:dyDescent="0.35">
      <c r="A6" s="59" t="s">
        <v>38</v>
      </c>
      <c r="B6" s="60">
        <v>5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2">
        <f t="shared" ref="O6:O15" si="3">SUM(C6:N6)</f>
        <v>0</v>
      </c>
      <c r="P6" s="63">
        <f>C6*B6</f>
        <v>0</v>
      </c>
      <c r="Q6" s="64">
        <f t="shared" ref="Q6:AA6" si="4">(D6*$B$6)+P6</f>
        <v>0</v>
      </c>
      <c r="R6" s="64">
        <f t="shared" si="4"/>
        <v>0</v>
      </c>
      <c r="S6" s="64">
        <f t="shared" si="4"/>
        <v>0</v>
      </c>
      <c r="T6" s="64">
        <f t="shared" si="4"/>
        <v>0</v>
      </c>
      <c r="U6" s="64">
        <f t="shared" si="4"/>
        <v>0</v>
      </c>
      <c r="V6" s="64">
        <f t="shared" si="4"/>
        <v>0</v>
      </c>
      <c r="W6" s="64">
        <f t="shared" si="4"/>
        <v>0</v>
      </c>
      <c r="X6" s="64">
        <f t="shared" si="4"/>
        <v>0</v>
      </c>
      <c r="Y6" s="64">
        <f t="shared" si="4"/>
        <v>0</v>
      </c>
      <c r="Z6" s="64">
        <f t="shared" si="4"/>
        <v>0</v>
      </c>
      <c r="AA6" s="65">
        <f t="shared" si="4"/>
        <v>0</v>
      </c>
      <c r="AB6" s="66">
        <f t="shared" ref="AB6:AB15" si="5">SUMPRODUCT($P$3:$AA$3,P6:AA6)</f>
        <v>0</v>
      </c>
      <c r="AC6" s="67">
        <f t="shared" si="2"/>
        <v>0</v>
      </c>
    </row>
    <row r="7" spans="1:29" ht="14.5" x14ac:dyDescent="0.35">
      <c r="A7" s="68" t="s">
        <v>39</v>
      </c>
      <c r="B7" s="60">
        <v>80</v>
      </c>
      <c r="C7" s="61">
        <v>1</v>
      </c>
      <c r="D7" s="61">
        <v>2</v>
      </c>
      <c r="E7" s="61">
        <v>3</v>
      </c>
      <c r="F7" s="61">
        <v>4</v>
      </c>
      <c r="G7" s="61">
        <v>5</v>
      </c>
      <c r="H7" s="61">
        <v>2</v>
      </c>
      <c r="I7" s="61"/>
      <c r="J7" s="61"/>
      <c r="K7" s="61"/>
      <c r="L7" s="61"/>
      <c r="M7" s="61"/>
      <c r="N7" s="61"/>
      <c r="O7" s="62">
        <f t="shared" si="3"/>
        <v>17</v>
      </c>
      <c r="P7" s="63">
        <f t="shared" ref="P7:AA8" si="6">C7*$B$7</f>
        <v>80</v>
      </c>
      <c r="Q7" s="64">
        <f t="shared" si="6"/>
        <v>160</v>
      </c>
      <c r="R7" s="64">
        <f t="shared" si="6"/>
        <v>240</v>
      </c>
      <c r="S7" s="64">
        <f t="shared" si="6"/>
        <v>320</v>
      </c>
      <c r="T7" s="64">
        <f t="shared" si="6"/>
        <v>400</v>
      </c>
      <c r="U7" s="64">
        <f t="shared" si="6"/>
        <v>160</v>
      </c>
      <c r="V7" s="64">
        <f t="shared" si="6"/>
        <v>0</v>
      </c>
      <c r="W7" s="64">
        <f t="shared" si="6"/>
        <v>0</v>
      </c>
      <c r="X7" s="64">
        <f t="shared" si="6"/>
        <v>0</v>
      </c>
      <c r="Y7" s="64">
        <f t="shared" si="6"/>
        <v>0</v>
      </c>
      <c r="Z7" s="64">
        <f t="shared" si="6"/>
        <v>0</v>
      </c>
      <c r="AA7" s="65">
        <f t="shared" si="6"/>
        <v>0</v>
      </c>
      <c r="AB7" s="66">
        <f t="shared" si="5"/>
        <v>1360</v>
      </c>
      <c r="AC7" s="67">
        <f t="shared" si="2"/>
        <v>1360</v>
      </c>
    </row>
    <row r="8" spans="1:29" ht="14.5" x14ac:dyDescent="0.35">
      <c r="A8" s="59" t="s">
        <v>40</v>
      </c>
      <c r="B8" s="60">
        <v>50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2">
        <f t="shared" si="3"/>
        <v>0</v>
      </c>
      <c r="P8" s="63">
        <f t="shared" si="6"/>
        <v>0</v>
      </c>
      <c r="Q8" s="64">
        <f t="shared" si="6"/>
        <v>0</v>
      </c>
      <c r="R8" s="64">
        <f t="shared" si="6"/>
        <v>0</v>
      </c>
      <c r="S8" s="64">
        <f t="shared" si="6"/>
        <v>0</v>
      </c>
      <c r="T8" s="64">
        <f t="shared" si="6"/>
        <v>0</v>
      </c>
      <c r="U8" s="64">
        <f t="shared" si="6"/>
        <v>0</v>
      </c>
      <c r="V8" s="64">
        <f t="shared" si="6"/>
        <v>0</v>
      </c>
      <c r="W8" s="64">
        <f t="shared" si="6"/>
        <v>0</v>
      </c>
      <c r="X8" s="64">
        <f t="shared" si="6"/>
        <v>0</v>
      </c>
      <c r="Y8" s="64">
        <f t="shared" si="6"/>
        <v>0</v>
      </c>
      <c r="Z8" s="64">
        <f t="shared" si="6"/>
        <v>0</v>
      </c>
      <c r="AA8" s="65">
        <f t="shared" si="6"/>
        <v>0</v>
      </c>
      <c r="AB8" s="66">
        <f t="shared" si="5"/>
        <v>0</v>
      </c>
      <c r="AC8" s="67">
        <f t="shared" si="2"/>
        <v>0</v>
      </c>
    </row>
    <row r="9" spans="1:29" ht="14.5" x14ac:dyDescent="0.35">
      <c r="A9" s="69"/>
      <c r="B9" s="70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2"/>
      <c r="P9" s="73"/>
      <c r="Q9" s="74"/>
      <c r="R9" s="74"/>
      <c r="S9" s="74"/>
      <c r="T9" s="74"/>
      <c r="U9" s="74"/>
      <c r="V9" s="74"/>
      <c r="W9" s="74"/>
      <c r="X9" s="74"/>
      <c r="Y9" s="74"/>
      <c r="Z9" s="74"/>
      <c r="AA9" s="75"/>
      <c r="AB9" s="66">
        <f t="shared" si="5"/>
        <v>0</v>
      </c>
      <c r="AC9" s="76"/>
    </row>
    <row r="10" spans="1:29" ht="14.5" x14ac:dyDescent="0.35">
      <c r="A10" s="77" t="s">
        <v>41</v>
      </c>
      <c r="B10" s="78"/>
      <c r="C10" s="61"/>
      <c r="D10" s="61"/>
      <c r="E10" s="61"/>
      <c r="F10" s="61"/>
      <c r="G10" s="61"/>
      <c r="H10" s="61"/>
      <c r="I10" s="61"/>
      <c r="J10" s="61"/>
      <c r="K10" s="61">
        <v>200</v>
      </c>
      <c r="L10" s="61">
        <v>200</v>
      </c>
      <c r="M10" s="61">
        <v>200</v>
      </c>
      <c r="N10" s="61">
        <v>500</v>
      </c>
      <c r="O10" s="62">
        <f t="shared" si="3"/>
        <v>1100</v>
      </c>
      <c r="P10" s="63">
        <f>C10</f>
        <v>0</v>
      </c>
      <c r="Q10" s="64">
        <f t="shared" ref="Q10:AA10" si="7">D10</f>
        <v>0</v>
      </c>
      <c r="R10" s="64">
        <f t="shared" si="7"/>
        <v>0</v>
      </c>
      <c r="S10" s="64">
        <f t="shared" si="7"/>
        <v>0</v>
      </c>
      <c r="T10" s="64">
        <f t="shared" si="7"/>
        <v>0</v>
      </c>
      <c r="U10" s="64">
        <f t="shared" si="7"/>
        <v>0</v>
      </c>
      <c r="V10" s="64">
        <f t="shared" si="7"/>
        <v>0</v>
      </c>
      <c r="W10" s="64">
        <f t="shared" si="7"/>
        <v>0</v>
      </c>
      <c r="X10" s="64">
        <f t="shared" si="7"/>
        <v>200</v>
      </c>
      <c r="Y10" s="64">
        <f t="shared" si="7"/>
        <v>200</v>
      </c>
      <c r="Z10" s="64">
        <f t="shared" si="7"/>
        <v>200</v>
      </c>
      <c r="AA10" s="65">
        <f t="shared" si="7"/>
        <v>500</v>
      </c>
      <c r="AB10" s="66">
        <f t="shared" si="5"/>
        <v>0</v>
      </c>
      <c r="AC10" s="67">
        <f t="shared" si="2"/>
        <v>1100</v>
      </c>
    </row>
    <row r="11" spans="1:29" ht="14.5" x14ac:dyDescent="0.35">
      <c r="A11" s="68" t="s">
        <v>37</v>
      </c>
      <c r="B11" s="60">
        <v>25</v>
      </c>
      <c r="C11" s="61"/>
      <c r="D11" s="61"/>
      <c r="E11" s="61"/>
      <c r="F11" s="61"/>
      <c r="G11" s="61"/>
      <c r="H11" s="61"/>
      <c r="I11" s="61">
        <v>5</v>
      </c>
      <c r="J11" s="61">
        <v>5</v>
      </c>
      <c r="K11" s="61">
        <v>15</v>
      </c>
      <c r="L11" s="61">
        <v>15</v>
      </c>
      <c r="M11" s="61">
        <v>20</v>
      </c>
      <c r="N11" s="61">
        <v>25</v>
      </c>
      <c r="O11" s="62">
        <f t="shared" si="3"/>
        <v>85</v>
      </c>
      <c r="P11" s="63">
        <f>C11*B11</f>
        <v>0</v>
      </c>
      <c r="Q11" s="64">
        <f>(D11*$B$11)+P11</f>
        <v>0</v>
      </c>
      <c r="R11" s="64">
        <f t="shared" ref="R11:AA11" si="8">(E11*$B$11)+Q11</f>
        <v>0</v>
      </c>
      <c r="S11" s="64">
        <f t="shared" si="8"/>
        <v>0</v>
      </c>
      <c r="T11" s="64">
        <f t="shared" si="8"/>
        <v>0</v>
      </c>
      <c r="U11" s="64">
        <f t="shared" si="8"/>
        <v>0</v>
      </c>
      <c r="V11" s="64">
        <f t="shared" si="8"/>
        <v>125</v>
      </c>
      <c r="W11" s="64">
        <f t="shared" si="8"/>
        <v>250</v>
      </c>
      <c r="X11" s="64">
        <f t="shared" si="8"/>
        <v>625</v>
      </c>
      <c r="Y11" s="64">
        <f t="shared" si="8"/>
        <v>1000</v>
      </c>
      <c r="Z11" s="64">
        <f t="shared" si="8"/>
        <v>1500</v>
      </c>
      <c r="AA11" s="65">
        <f t="shared" si="8"/>
        <v>2125</v>
      </c>
      <c r="AB11" s="66">
        <f t="shared" si="5"/>
        <v>0</v>
      </c>
      <c r="AC11" s="67">
        <f t="shared" si="2"/>
        <v>5625</v>
      </c>
    </row>
    <row r="12" spans="1:29" ht="14.5" x14ac:dyDescent="0.35">
      <c r="A12" s="68" t="s">
        <v>39</v>
      </c>
      <c r="B12" s="60">
        <v>225</v>
      </c>
      <c r="C12" s="61"/>
      <c r="D12" s="61"/>
      <c r="E12" s="61"/>
      <c r="F12" s="61"/>
      <c r="G12" s="61"/>
      <c r="H12" s="61"/>
      <c r="I12" s="61">
        <v>1</v>
      </c>
      <c r="J12" s="61">
        <v>1</v>
      </c>
      <c r="K12" s="61">
        <v>4</v>
      </c>
      <c r="L12" s="61">
        <v>4</v>
      </c>
      <c r="M12" s="61">
        <v>5</v>
      </c>
      <c r="N12" s="61">
        <v>10</v>
      </c>
      <c r="O12" s="62">
        <f t="shared" si="3"/>
        <v>25</v>
      </c>
      <c r="P12" s="63">
        <f>(C12*$B$12)</f>
        <v>0</v>
      </c>
      <c r="Q12" s="64">
        <f t="shared" ref="Q12:AA12" si="9">(D12*$B$12)</f>
        <v>0</v>
      </c>
      <c r="R12" s="64">
        <f t="shared" si="9"/>
        <v>0</v>
      </c>
      <c r="S12" s="64">
        <f t="shared" si="9"/>
        <v>0</v>
      </c>
      <c r="T12" s="64">
        <f t="shared" si="9"/>
        <v>0</v>
      </c>
      <c r="U12" s="64">
        <f t="shared" si="9"/>
        <v>0</v>
      </c>
      <c r="V12" s="64">
        <f t="shared" si="9"/>
        <v>225</v>
      </c>
      <c r="W12" s="64">
        <f t="shared" si="9"/>
        <v>225</v>
      </c>
      <c r="X12" s="64">
        <f t="shared" si="9"/>
        <v>900</v>
      </c>
      <c r="Y12" s="64">
        <f t="shared" si="9"/>
        <v>900</v>
      </c>
      <c r="Z12" s="64">
        <f t="shared" si="9"/>
        <v>1125</v>
      </c>
      <c r="AA12" s="65">
        <f t="shared" si="9"/>
        <v>2250</v>
      </c>
      <c r="AB12" s="66">
        <f t="shared" si="5"/>
        <v>0</v>
      </c>
      <c r="AC12" s="67">
        <f t="shared" si="2"/>
        <v>5625</v>
      </c>
    </row>
    <row r="13" spans="1:29" ht="14.5" x14ac:dyDescent="0.35">
      <c r="A13" s="68"/>
      <c r="B13" s="60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2">
        <f t="shared" si="3"/>
        <v>0</v>
      </c>
      <c r="P13" s="63">
        <f>C13*B13</f>
        <v>0</v>
      </c>
      <c r="Q13" s="64">
        <f>D13*B13</f>
        <v>0</v>
      </c>
      <c r="R13" s="64">
        <f>E13*B13</f>
        <v>0</v>
      </c>
      <c r="S13" s="64">
        <f>F13*B13</f>
        <v>0</v>
      </c>
      <c r="T13" s="64">
        <f>G13*B13</f>
        <v>0</v>
      </c>
      <c r="U13" s="64">
        <f>H13*B13</f>
        <v>0</v>
      </c>
      <c r="V13" s="64">
        <f>I13*B13</f>
        <v>0</v>
      </c>
      <c r="W13" s="64">
        <f>J13*B13</f>
        <v>0</v>
      </c>
      <c r="X13" s="64">
        <f>K13*B13</f>
        <v>0</v>
      </c>
      <c r="Y13" s="64">
        <f>L13*B13</f>
        <v>0</v>
      </c>
      <c r="Z13" s="64">
        <f>M13*B13</f>
        <v>0</v>
      </c>
      <c r="AA13" s="65">
        <f>N13*B13</f>
        <v>0</v>
      </c>
      <c r="AB13" s="66">
        <f t="shared" si="5"/>
        <v>0</v>
      </c>
      <c r="AC13" s="67">
        <f t="shared" si="2"/>
        <v>0</v>
      </c>
    </row>
    <row r="14" spans="1:29" ht="14.5" x14ac:dyDescent="0.35">
      <c r="A14" s="68"/>
      <c r="B14" s="60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2">
        <f t="shared" si="3"/>
        <v>0</v>
      </c>
      <c r="P14" s="63">
        <f>C14*B14</f>
        <v>0</v>
      </c>
      <c r="Q14" s="64">
        <f>D14*B14</f>
        <v>0</v>
      </c>
      <c r="R14" s="64">
        <f>E14*B14</f>
        <v>0</v>
      </c>
      <c r="S14" s="64">
        <f>F14*B14</f>
        <v>0</v>
      </c>
      <c r="T14" s="64">
        <f>G14*B14</f>
        <v>0</v>
      </c>
      <c r="U14" s="64">
        <f>H14*B14</f>
        <v>0</v>
      </c>
      <c r="V14" s="64">
        <f>I14*B14</f>
        <v>0</v>
      </c>
      <c r="W14" s="64">
        <f>J14*B14</f>
        <v>0</v>
      </c>
      <c r="X14" s="64">
        <f>K14*B14</f>
        <v>0</v>
      </c>
      <c r="Y14" s="64">
        <f>L14*B14</f>
        <v>0</v>
      </c>
      <c r="Z14" s="64">
        <f>M14*B14</f>
        <v>0</v>
      </c>
      <c r="AA14" s="65">
        <f>N14*B14</f>
        <v>0</v>
      </c>
      <c r="AB14" s="66">
        <f t="shared" si="5"/>
        <v>0</v>
      </c>
      <c r="AC14" s="67">
        <f t="shared" si="2"/>
        <v>0</v>
      </c>
    </row>
    <row r="15" spans="1:29" thickBot="1" x14ac:dyDescent="0.4">
      <c r="A15" s="79"/>
      <c r="B15" s="80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2">
        <f t="shared" si="3"/>
        <v>0</v>
      </c>
      <c r="P15" s="83">
        <f>C15*B15</f>
        <v>0</v>
      </c>
      <c r="Q15" s="84">
        <f>D15*B15</f>
        <v>0</v>
      </c>
      <c r="R15" s="84">
        <f>E15*B15</f>
        <v>0</v>
      </c>
      <c r="S15" s="84">
        <f>F15*B15</f>
        <v>0</v>
      </c>
      <c r="T15" s="84">
        <f>G15*B15</f>
        <v>0</v>
      </c>
      <c r="U15" s="84">
        <f>H15*B15</f>
        <v>0</v>
      </c>
      <c r="V15" s="84">
        <f>I15*B15</f>
        <v>0</v>
      </c>
      <c r="W15" s="84">
        <f>J15*B15</f>
        <v>0</v>
      </c>
      <c r="X15" s="84">
        <f>K15*B15</f>
        <v>0</v>
      </c>
      <c r="Y15" s="84">
        <f>L15*B15</f>
        <v>0</v>
      </c>
      <c r="Z15" s="84">
        <f>M15*B15</f>
        <v>0</v>
      </c>
      <c r="AA15" s="85">
        <f>N15*B15</f>
        <v>0</v>
      </c>
      <c r="AB15" s="86">
        <f t="shared" si="5"/>
        <v>0</v>
      </c>
      <c r="AC15" s="87">
        <f t="shared" si="2"/>
        <v>0</v>
      </c>
    </row>
    <row r="16" spans="1:29" ht="7.5" customHeight="1" thickBot="1" x14ac:dyDescent="0.4"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88"/>
    </row>
    <row r="17" spans="1:29" thickBot="1" x14ac:dyDescent="0.4">
      <c r="A17" s="89" t="s">
        <v>42</v>
      </c>
      <c r="B17" s="90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6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88"/>
    </row>
    <row r="18" spans="1:29" ht="14.5" x14ac:dyDescent="0.35">
      <c r="A18" s="91" t="s">
        <v>43</v>
      </c>
      <c r="B18" s="92"/>
      <c r="C18" s="93">
        <v>1000</v>
      </c>
      <c r="D18" s="93">
        <v>1000</v>
      </c>
      <c r="E18" s="93">
        <v>1000</v>
      </c>
      <c r="F18" s="93">
        <v>1000</v>
      </c>
      <c r="G18" s="93">
        <v>1000</v>
      </c>
      <c r="H18" s="93">
        <v>1000</v>
      </c>
      <c r="I18" s="93">
        <v>1000</v>
      </c>
      <c r="J18" s="93">
        <v>1000</v>
      </c>
      <c r="K18" s="93">
        <v>1000</v>
      </c>
      <c r="L18" s="93">
        <v>1000</v>
      </c>
      <c r="M18" s="93">
        <v>1000</v>
      </c>
      <c r="N18" s="93">
        <v>1000</v>
      </c>
      <c r="O18" s="94"/>
      <c r="P18" s="54">
        <f>C18</f>
        <v>1000</v>
      </c>
      <c r="Q18" s="55">
        <f t="shared" ref="P18:AA33" si="10">D18</f>
        <v>1000</v>
      </c>
      <c r="R18" s="55">
        <f t="shared" si="10"/>
        <v>1000</v>
      </c>
      <c r="S18" s="55">
        <f t="shared" si="10"/>
        <v>1000</v>
      </c>
      <c r="T18" s="55">
        <f t="shared" si="10"/>
        <v>1000</v>
      </c>
      <c r="U18" s="55">
        <f t="shared" si="10"/>
        <v>1000</v>
      </c>
      <c r="V18" s="55">
        <f t="shared" si="10"/>
        <v>1000</v>
      </c>
      <c r="W18" s="55">
        <f t="shared" si="10"/>
        <v>1000</v>
      </c>
      <c r="X18" s="55">
        <f t="shared" si="10"/>
        <v>1000</v>
      </c>
      <c r="Y18" s="55">
        <f t="shared" si="10"/>
        <v>1000</v>
      </c>
      <c r="Z18" s="55">
        <f t="shared" si="10"/>
        <v>1000</v>
      </c>
      <c r="AA18" s="95">
        <f t="shared" si="10"/>
        <v>1000</v>
      </c>
      <c r="AB18" s="96">
        <f t="shared" ref="AB18:AB24" si="11">SUMPRODUCT($P$3:$AA$3,P18:AA18)</f>
        <v>6000</v>
      </c>
      <c r="AC18" s="97">
        <f t="shared" ref="AC18:AC35" si="12">SUM(P18:AA18)</f>
        <v>12000</v>
      </c>
    </row>
    <row r="19" spans="1:29" ht="14.5" x14ac:dyDescent="0.35">
      <c r="A19" s="113" t="s">
        <v>44</v>
      </c>
      <c r="B19" s="99"/>
      <c r="C19" s="100"/>
      <c r="D19" s="100">
        <v>1500</v>
      </c>
      <c r="E19" s="100">
        <v>1500</v>
      </c>
      <c r="F19" s="100">
        <v>1500</v>
      </c>
      <c r="G19" s="100">
        <v>1500</v>
      </c>
      <c r="H19" s="100">
        <v>1500</v>
      </c>
      <c r="I19" s="100">
        <v>1500</v>
      </c>
      <c r="J19" s="100"/>
      <c r="K19" s="100">
        <v>1500</v>
      </c>
      <c r="L19" s="100">
        <v>1500</v>
      </c>
      <c r="M19" s="100">
        <v>2000</v>
      </c>
      <c r="N19" s="100">
        <v>2000</v>
      </c>
      <c r="O19" s="101"/>
      <c r="P19" s="63">
        <f t="shared" ref="P19:AA35" si="13">C19</f>
        <v>0</v>
      </c>
      <c r="Q19" s="64">
        <f t="shared" si="10"/>
        <v>1500</v>
      </c>
      <c r="R19" s="64">
        <f t="shared" si="10"/>
        <v>1500</v>
      </c>
      <c r="S19" s="64">
        <f t="shared" si="10"/>
        <v>1500</v>
      </c>
      <c r="T19" s="64">
        <f t="shared" si="10"/>
        <v>1500</v>
      </c>
      <c r="U19" s="64">
        <f t="shared" si="10"/>
        <v>1500</v>
      </c>
      <c r="V19" s="64">
        <f t="shared" si="10"/>
        <v>1500</v>
      </c>
      <c r="W19" s="64">
        <f t="shared" si="10"/>
        <v>0</v>
      </c>
      <c r="X19" s="64">
        <f t="shared" si="10"/>
        <v>1500</v>
      </c>
      <c r="Y19" s="64">
        <f t="shared" si="10"/>
        <v>1500</v>
      </c>
      <c r="Z19" s="64">
        <f t="shared" si="10"/>
        <v>2000</v>
      </c>
      <c r="AA19" s="102">
        <f t="shared" si="10"/>
        <v>2000</v>
      </c>
      <c r="AB19" s="103">
        <f t="shared" si="11"/>
        <v>7500</v>
      </c>
      <c r="AC19" s="104">
        <f t="shared" si="12"/>
        <v>16000</v>
      </c>
    </row>
    <row r="20" spans="1:29" ht="14.5" x14ac:dyDescent="0.35">
      <c r="A20" s="113" t="s">
        <v>45</v>
      </c>
      <c r="B20" s="99"/>
      <c r="C20" s="100"/>
      <c r="D20" s="100">
        <v>1500</v>
      </c>
      <c r="E20" s="100">
        <v>1500</v>
      </c>
      <c r="F20" s="100">
        <v>1500</v>
      </c>
      <c r="G20" s="100">
        <v>1500</v>
      </c>
      <c r="H20" s="100">
        <v>1500</v>
      </c>
      <c r="I20" s="100">
        <v>1500</v>
      </c>
      <c r="J20" s="100"/>
      <c r="K20" s="100">
        <v>2000</v>
      </c>
      <c r="L20" s="100">
        <v>3000</v>
      </c>
      <c r="M20" s="100">
        <v>3000</v>
      </c>
      <c r="N20" s="100">
        <v>3000</v>
      </c>
      <c r="O20" s="101"/>
      <c r="P20" s="63">
        <f t="shared" si="13"/>
        <v>0</v>
      </c>
      <c r="Q20" s="64">
        <f t="shared" si="10"/>
        <v>1500</v>
      </c>
      <c r="R20" s="64">
        <f t="shared" si="10"/>
        <v>1500</v>
      </c>
      <c r="S20" s="64">
        <f t="shared" si="10"/>
        <v>1500</v>
      </c>
      <c r="T20" s="64">
        <f t="shared" si="10"/>
        <v>1500</v>
      </c>
      <c r="U20" s="64">
        <f t="shared" si="10"/>
        <v>1500</v>
      </c>
      <c r="V20" s="64">
        <f t="shared" si="10"/>
        <v>1500</v>
      </c>
      <c r="W20" s="64">
        <f t="shared" si="10"/>
        <v>0</v>
      </c>
      <c r="X20" s="64">
        <f t="shared" si="10"/>
        <v>2000</v>
      </c>
      <c r="Y20" s="64">
        <f t="shared" si="10"/>
        <v>3000</v>
      </c>
      <c r="Z20" s="64">
        <f t="shared" si="10"/>
        <v>3000</v>
      </c>
      <c r="AA20" s="102">
        <f t="shared" si="10"/>
        <v>3000</v>
      </c>
      <c r="AB20" s="103">
        <f t="shared" si="11"/>
        <v>7500</v>
      </c>
      <c r="AC20" s="104">
        <f t="shared" si="12"/>
        <v>20000</v>
      </c>
    </row>
    <row r="21" spans="1:29" ht="14.5" x14ac:dyDescent="0.35">
      <c r="A21" s="98" t="s">
        <v>46</v>
      </c>
      <c r="B21" s="99"/>
      <c r="C21" s="100"/>
      <c r="D21" s="100"/>
      <c r="E21" s="100"/>
      <c r="F21" s="100">
        <v>500</v>
      </c>
      <c r="G21" s="100"/>
      <c r="H21" s="100"/>
      <c r="I21" s="100"/>
      <c r="J21" s="100"/>
      <c r="K21" s="100">
        <v>500</v>
      </c>
      <c r="L21" s="100">
        <v>500</v>
      </c>
      <c r="M21" s="100">
        <v>1000</v>
      </c>
      <c r="N21" s="100">
        <v>1000</v>
      </c>
      <c r="O21" s="101"/>
      <c r="P21" s="64">
        <f t="shared" si="10"/>
        <v>0</v>
      </c>
      <c r="Q21" s="64">
        <f t="shared" si="10"/>
        <v>0</v>
      </c>
      <c r="R21" s="64">
        <f t="shared" si="10"/>
        <v>0</v>
      </c>
      <c r="S21" s="64">
        <f t="shared" si="10"/>
        <v>500</v>
      </c>
      <c r="T21" s="64">
        <f t="shared" si="10"/>
        <v>0</v>
      </c>
      <c r="U21" s="64">
        <f t="shared" si="10"/>
        <v>0</v>
      </c>
      <c r="V21" s="64">
        <f t="shared" si="10"/>
        <v>0</v>
      </c>
      <c r="W21" s="64">
        <f t="shared" si="10"/>
        <v>0</v>
      </c>
      <c r="X21" s="64">
        <f t="shared" si="10"/>
        <v>500</v>
      </c>
      <c r="Y21" s="64">
        <f t="shared" si="10"/>
        <v>500</v>
      </c>
      <c r="Z21" s="64">
        <f t="shared" si="10"/>
        <v>1000</v>
      </c>
      <c r="AA21" s="102">
        <f t="shared" si="10"/>
        <v>1000</v>
      </c>
      <c r="AB21" s="103">
        <f t="shared" si="11"/>
        <v>500</v>
      </c>
      <c r="AC21" s="104">
        <f t="shared" si="12"/>
        <v>3500</v>
      </c>
    </row>
    <row r="22" spans="1:29" ht="15.75" customHeight="1" x14ac:dyDescent="0.35">
      <c r="A22" s="113" t="s">
        <v>47</v>
      </c>
      <c r="B22" s="99"/>
      <c r="C22" s="100">
        <v>500</v>
      </c>
      <c r="D22" s="100">
        <v>500</v>
      </c>
      <c r="E22" s="100">
        <v>500</v>
      </c>
      <c r="F22" s="100">
        <v>1000</v>
      </c>
      <c r="G22" s="100">
        <v>1000</v>
      </c>
      <c r="H22" s="100">
        <v>500</v>
      </c>
      <c r="I22" s="100">
        <v>500</v>
      </c>
      <c r="J22" s="100"/>
      <c r="K22" s="100">
        <v>1000</v>
      </c>
      <c r="L22" s="100">
        <v>1000</v>
      </c>
      <c r="M22" s="100">
        <v>1000</v>
      </c>
      <c r="N22" s="100">
        <v>1000</v>
      </c>
      <c r="O22" s="101"/>
      <c r="P22" s="63">
        <f t="shared" si="13"/>
        <v>500</v>
      </c>
      <c r="Q22" s="64">
        <f t="shared" si="10"/>
        <v>500</v>
      </c>
      <c r="R22" s="64">
        <f t="shared" si="10"/>
        <v>500</v>
      </c>
      <c r="S22" s="64">
        <f t="shared" si="10"/>
        <v>1000</v>
      </c>
      <c r="T22" s="64">
        <f t="shared" si="10"/>
        <v>1000</v>
      </c>
      <c r="U22" s="64">
        <f t="shared" si="10"/>
        <v>500</v>
      </c>
      <c r="V22" s="64">
        <f t="shared" si="10"/>
        <v>500</v>
      </c>
      <c r="W22" s="64">
        <f t="shared" si="10"/>
        <v>0</v>
      </c>
      <c r="X22" s="64">
        <f t="shared" si="10"/>
        <v>1000</v>
      </c>
      <c r="Y22" s="64">
        <f t="shared" si="10"/>
        <v>1000</v>
      </c>
      <c r="Z22" s="64">
        <f t="shared" si="10"/>
        <v>1000</v>
      </c>
      <c r="AA22" s="102">
        <f t="shared" si="10"/>
        <v>1000</v>
      </c>
      <c r="AB22" s="103">
        <f t="shared" si="11"/>
        <v>4000</v>
      </c>
      <c r="AC22" s="104">
        <f t="shared" si="12"/>
        <v>8500</v>
      </c>
    </row>
    <row r="23" spans="1:29" ht="15.75" customHeight="1" x14ac:dyDescent="0.35">
      <c r="A23" s="113" t="s">
        <v>48</v>
      </c>
      <c r="B23" s="99"/>
      <c r="C23" s="100"/>
      <c r="D23" s="100"/>
      <c r="E23" s="100"/>
      <c r="F23" s="100"/>
      <c r="G23" s="100">
        <v>500</v>
      </c>
      <c r="H23" s="100">
        <v>500</v>
      </c>
      <c r="I23" s="100">
        <v>500</v>
      </c>
      <c r="J23" s="100"/>
      <c r="K23" s="100">
        <v>1000</v>
      </c>
      <c r="L23" s="100">
        <v>1000</v>
      </c>
      <c r="M23" s="100">
        <v>1000</v>
      </c>
      <c r="N23" s="100">
        <v>1000</v>
      </c>
      <c r="O23" s="101"/>
      <c r="P23" s="63">
        <f t="shared" si="13"/>
        <v>0</v>
      </c>
      <c r="Q23" s="64">
        <f t="shared" si="10"/>
        <v>0</v>
      </c>
      <c r="R23" s="64">
        <f t="shared" si="10"/>
        <v>0</v>
      </c>
      <c r="S23" s="64">
        <f t="shared" si="10"/>
        <v>0</v>
      </c>
      <c r="T23" s="64">
        <f t="shared" si="10"/>
        <v>500</v>
      </c>
      <c r="U23" s="64">
        <f t="shared" si="10"/>
        <v>500</v>
      </c>
      <c r="V23" s="64">
        <f t="shared" si="10"/>
        <v>500</v>
      </c>
      <c r="W23" s="64">
        <f t="shared" si="10"/>
        <v>0</v>
      </c>
      <c r="X23" s="64">
        <f t="shared" si="10"/>
        <v>1000</v>
      </c>
      <c r="Y23" s="64">
        <f t="shared" si="10"/>
        <v>1000</v>
      </c>
      <c r="Z23" s="64">
        <f t="shared" si="10"/>
        <v>1000</v>
      </c>
      <c r="AA23" s="102">
        <f t="shared" si="10"/>
        <v>1000</v>
      </c>
      <c r="AB23" s="103">
        <f t="shared" si="11"/>
        <v>1000</v>
      </c>
      <c r="AC23" s="104">
        <f t="shared" si="12"/>
        <v>5500</v>
      </c>
    </row>
    <row r="24" spans="1:29" ht="15.75" customHeight="1" x14ac:dyDescent="0.35">
      <c r="A24" s="113" t="s">
        <v>49</v>
      </c>
      <c r="B24" s="99"/>
      <c r="C24" s="100"/>
      <c r="D24" s="100"/>
      <c r="E24" s="100"/>
      <c r="F24" s="100"/>
      <c r="G24" s="100"/>
      <c r="H24" s="100">
        <v>250</v>
      </c>
      <c r="I24" s="100">
        <v>250</v>
      </c>
      <c r="J24" s="100"/>
      <c r="K24" s="100">
        <v>250</v>
      </c>
      <c r="L24" s="100">
        <v>250</v>
      </c>
      <c r="M24" s="100">
        <v>500</v>
      </c>
      <c r="N24" s="100">
        <v>500</v>
      </c>
      <c r="O24" s="101"/>
      <c r="P24" s="63">
        <f t="shared" si="13"/>
        <v>0</v>
      </c>
      <c r="Q24" s="64">
        <f t="shared" si="10"/>
        <v>0</v>
      </c>
      <c r="R24" s="64">
        <f t="shared" si="10"/>
        <v>0</v>
      </c>
      <c r="S24" s="64">
        <f t="shared" si="10"/>
        <v>0</v>
      </c>
      <c r="T24" s="64">
        <f t="shared" si="10"/>
        <v>0</v>
      </c>
      <c r="U24" s="64">
        <f t="shared" si="10"/>
        <v>250</v>
      </c>
      <c r="V24" s="64">
        <f t="shared" si="10"/>
        <v>250</v>
      </c>
      <c r="W24" s="64">
        <f t="shared" si="10"/>
        <v>0</v>
      </c>
      <c r="X24" s="64">
        <f t="shared" si="10"/>
        <v>250</v>
      </c>
      <c r="Y24" s="64">
        <f t="shared" si="10"/>
        <v>250</v>
      </c>
      <c r="Z24" s="64">
        <f t="shared" si="10"/>
        <v>500</v>
      </c>
      <c r="AA24" s="102">
        <f t="shared" si="10"/>
        <v>500</v>
      </c>
      <c r="AB24" s="103">
        <f t="shared" si="11"/>
        <v>250</v>
      </c>
      <c r="AC24" s="104">
        <f t="shared" si="12"/>
        <v>2000</v>
      </c>
    </row>
    <row r="25" spans="1:29" ht="15.75" customHeight="1" x14ac:dyDescent="0.35">
      <c r="A25" s="98" t="s">
        <v>50</v>
      </c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>
        <v>500</v>
      </c>
      <c r="N25" s="100">
        <v>500</v>
      </c>
      <c r="O25" s="101"/>
      <c r="P25" s="63">
        <f t="shared" si="13"/>
        <v>0</v>
      </c>
      <c r="Q25" s="64">
        <f t="shared" si="10"/>
        <v>0</v>
      </c>
      <c r="R25" s="64">
        <f t="shared" si="10"/>
        <v>0</v>
      </c>
      <c r="S25" s="64">
        <f t="shared" si="10"/>
        <v>0</v>
      </c>
      <c r="T25" s="64">
        <f t="shared" si="10"/>
        <v>0</v>
      </c>
      <c r="U25" s="64">
        <f t="shared" si="10"/>
        <v>0</v>
      </c>
      <c r="V25" s="64">
        <f t="shared" si="10"/>
        <v>0</v>
      </c>
      <c r="W25" s="64">
        <f t="shared" si="10"/>
        <v>0</v>
      </c>
      <c r="X25" s="64">
        <f t="shared" si="10"/>
        <v>0</v>
      </c>
      <c r="Y25" s="64">
        <f t="shared" si="10"/>
        <v>0</v>
      </c>
      <c r="Z25" s="64">
        <f t="shared" si="10"/>
        <v>500</v>
      </c>
      <c r="AA25" s="102">
        <f t="shared" si="10"/>
        <v>500</v>
      </c>
      <c r="AB25" s="103">
        <f>SUMPRODUCT(P3:AA3,P25:AA25)</f>
        <v>0</v>
      </c>
      <c r="AC25" s="104">
        <f t="shared" si="12"/>
        <v>1000</v>
      </c>
    </row>
    <row r="26" spans="1:29" ht="15.75" customHeight="1" x14ac:dyDescent="0.35">
      <c r="A26" s="105"/>
      <c r="B26" s="99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1"/>
      <c r="P26" s="63">
        <f t="shared" si="13"/>
        <v>0</v>
      </c>
      <c r="Q26" s="64">
        <f t="shared" si="10"/>
        <v>0</v>
      </c>
      <c r="R26" s="64">
        <f t="shared" si="10"/>
        <v>0</v>
      </c>
      <c r="S26" s="64">
        <f t="shared" si="10"/>
        <v>0</v>
      </c>
      <c r="T26" s="64">
        <f t="shared" si="10"/>
        <v>0</v>
      </c>
      <c r="U26" s="64">
        <f t="shared" si="10"/>
        <v>0</v>
      </c>
      <c r="V26" s="64">
        <f t="shared" si="10"/>
        <v>0</v>
      </c>
      <c r="W26" s="64">
        <f t="shared" si="10"/>
        <v>0</v>
      </c>
      <c r="X26" s="64">
        <f t="shared" si="10"/>
        <v>0</v>
      </c>
      <c r="Y26" s="64">
        <f t="shared" si="10"/>
        <v>0</v>
      </c>
      <c r="Z26" s="64">
        <f t="shared" si="10"/>
        <v>0</v>
      </c>
      <c r="AA26" s="102">
        <f t="shared" si="10"/>
        <v>0</v>
      </c>
      <c r="AB26" s="103">
        <f t="shared" ref="AB26:AB27" si="14">SUMPRODUCT(P24:AA24,P26:AA26)</f>
        <v>0</v>
      </c>
      <c r="AC26" s="104">
        <f t="shared" si="12"/>
        <v>0</v>
      </c>
    </row>
    <row r="27" spans="1:29" ht="15.75" customHeight="1" x14ac:dyDescent="0.35">
      <c r="A27" s="10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1"/>
      <c r="P27" s="63">
        <f t="shared" si="13"/>
        <v>0</v>
      </c>
      <c r="Q27" s="64">
        <f t="shared" si="10"/>
        <v>0</v>
      </c>
      <c r="R27" s="64">
        <f t="shared" si="10"/>
        <v>0</v>
      </c>
      <c r="S27" s="64">
        <f t="shared" si="10"/>
        <v>0</v>
      </c>
      <c r="T27" s="64">
        <f t="shared" si="10"/>
        <v>0</v>
      </c>
      <c r="U27" s="64">
        <f t="shared" si="10"/>
        <v>0</v>
      </c>
      <c r="V27" s="64">
        <f t="shared" si="10"/>
        <v>0</v>
      </c>
      <c r="W27" s="64">
        <f t="shared" si="10"/>
        <v>0</v>
      </c>
      <c r="X27" s="64">
        <f t="shared" si="10"/>
        <v>0</v>
      </c>
      <c r="Y27" s="64">
        <f t="shared" si="10"/>
        <v>0</v>
      </c>
      <c r="Z27" s="64">
        <f t="shared" si="10"/>
        <v>0</v>
      </c>
      <c r="AA27" s="102">
        <f t="shared" si="10"/>
        <v>0</v>
      </c>
      <c r="AB27" s="103">
        <f t="shared" si="14"/>
        <v>0</v>
      </c>
      <c r="AC27" s="104">
        <f t="shared" si="12"/>
        <v>0</v>
      </c>
    </row>
    <row r="28" spans="1:29" ht="15.75" customHeight="1" x14ac:dyDescent="0.35">
      <c r="A28" s="105"/>
      <c r="B28" s="99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1"/>
      <c r="P28" s="63">
        <f t="shared" si="13"/>
        <v>0</v>
      </c>
      <c r="Q28" s="64">
        <f t="shared" si="10"/>
        <v>0</v>
      </c>
      <c r="R28" s="64">
        <f t="shared" si="10"/>
        <v>0</v>
      </c>
      <c r="S28" s="64">
        <f t="shared" si="10"/>
        <v>0</v>
      </c>
      <c r="T28" s="64">
        <f t="shared" si="10"/>
        <v>0</v>
      </c>
      <c r="U28" s="64">
        <f t="shared" si="10"/>
        <v>0</v>
      </c>
      <c r="V28" s="64">
        <f t="shared" si="10"/>
        <v>0</v>
      </c>
      <c r="W28" s="64">
        <f t="shared" si="10"/>
        <v>0</v>
      </c>
      <c r="X28" s="64">
        <f t="shared" si="10"/>
        <v>0</v>
      </c>
      <c r="Y28" s="64">
        <f t="shared" si="10"/>
        <v>0</v>
      </c>
      <c r="Z28" s="64">
        <f t="shared" si="10"/>
        <v>0</v>
      </c>
      <c r="AA28" s="102">
        <f t="shared" si="10"/>
        <v>0</v>
      </c>
      <c r="AB28" s="103">
        <f t="shared" ref="AB28:AB29" si="15">SUMPRODUCT(P19:AA19,P28:AA28)</f>
        <v>0</v>
      </c>
      <c r="AC28" s="104">
        <f t="shared" si="12"/>
        <v>0</v>
      </c>
    </row>
    <row r="29" spans="1:29" ht="15.75" customHeight="1" x14ac:dyDescent="0.35">
      <c r="A29" s="10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1"/>
      <c r="P29" s="63">
        <f t="shared" si="13"/>
        <v>0</v>
      </c>
      <c r="Q29" s="64">
        <f t="shared" si="10"/>
        <v>0</v>
      </c>
      <c r="R29" s="64">
        <f t="shared" si="10"/>
        <v>0</v>
      </c>
      <c r="S29" s="64">
        <f t="shared" si="10"/>
        <v>0</v>
      </c>
      <c r="T29" s="64">
        <f t="shared" si="10"/>
        <v>0</v>
      </c>
      <c r="U29" s="64">
        <f t="shared" si="10"/>
        <v>0</v>
      </c>
      <c r="V29" s="64">
        <f t="shared" si="10"/>
        <v>0</v>
      </c>
      <c r="W29" s="64">
        <f t="shared" si="10"/>
        <v>0</v>
      </c>
      <c r="X29" s="64">
        <f t="shared" si="10"/>
        <v>0</v>
      </c>
      <c r="Y29" s="64">
        <f t="shared" si="10"/>
        <v>0</v>
      </c>
      <c r="Z29" s="64">
        <f t="shared" si="10"/>
        <v>0</v>
      </c>
      <c r="AA29" s="102">
        <f t="shared" si="10"/>
        <v>0</v>
      </c>
      <c r="AB29" s="103">
        <f t="shared" si="15"/>
        <v>0</v>
      </c>
      <c r="AC29" s="104">
        <f t="shared" si="12"/>
        <v>0</v>
      </c>
    </row>
    <row r="30" spans="1:29" ht="15.75" customHeight="1" x14ac:dyDescent="0.35">
      <c r="A30" s="105"/>
      <c r="B30" s="99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1"/>
      <c r="P30" s="63">
        <f t="shared" si="13"/>
        <v>0</v>
      </c>
      <c r="Q30" s="64">
        <f t="shared" si="10"/>
        <v>0</v>
      </c>
      <c r="R30" s="64">
        <f t="shared" si="10"/>
        <v>0</v>
      </c>
      <c r="S30" s="64">
        <f t="shared" si="10"/>
        <v>0</v>
      </c>
      <c r="T30" s="64">
        <f t="shared" si="10"/>
        <v>0</v>
      </c>
      <c r="U30" s="64">
        <f t="shared" si="10"/>
        <v>0</v>
      </c>
      <c r="V30" s="64">
        <f t="shared" si="10"/>
        <v>0</v>
      </c>
      <c r="W30" s="64">
        <f t="shared" si="10"/>
        <v>0</v>
      </c>
      <c r="X30" s="64">
        <f t="shared" si="10"/>
        <v>0</v>
      </c>
      <c r="Y30" s="64">
        <f t="shared" si="10"/>
        <v>0</v>
      </c>
      <c r="Z30" s="64">
        <f t="shared" si="10"/>
        <v>0</v>
      </c>
      <c r="AA30" s="102">
        <f t="shared" si="10"/>
        <v>0</v>
      </c>
      <c r="AB30" s="103">
        <f t="shared" ref="AB30:AB35" si="16">SUMPRODUCT(P28:AA28,P30:AA30)</f>
        <v>0</v>
      </c>
      <c r="AC30" s="104">
        <f t="shared" si="12"/>
        <v>0</v>
      </c>
    </row>
    <row r="31" spans="1:29" ht="15.75" customHeight="1" x14ac:dyDescent="0.35">
      <c r="A31" s="10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1"/>
      <c r="P31" s="63">
        <f t="shared" si="13"/>
        <v>0</v>
      </c>
      <c r="Q31" s="64">
        <f t="shared" si="10"/>
        <v>0</v>
      </c>
      <c r="R31" s="64">
        <f t="shared" si="10"/>
        <v>0</v>
      </c>
      <c r="S31" s="64">
        <f t="shared" si="10"/>
        <v>0</v>
      </c>
      <c r="T31" s="64">
        <f t="shared" si="10"/>
        <v>0</v>
      </c>
      <c r="U31" s="64">
        <f t="shared" si="10"/>
        <v>0</v>
      </c>
      <c r="V31" s="64">
        <f t="shared" si="10"/>
        <v>0</v>
      </c>
      <c r="W31" s="64">
        <f t="shared" si="10"/>
        <v>0</v>
      </c>
      <c r="X31" s="64">
        <f t="shared" si="10"/>
        <v>0</v>
      </c>
      <c r="Y31" s="64">
        <f t="shared" si="10"/>
        <v>0</v>
      </c>
      <c r="Z31" s="64">
        <f t="shared" si="10"/>
        <v>0</v>
      </c>
      <c r="AA31" s="102">
        <f t="shared" si="10"/>
        <v>0</v>
      </c>
      <c r="AB31" s="103">
        <f t="shared" si="16"/>
        <v>0</v>
      </c>
      <c r="AC31" s="104">
        <f t="shared" si="12"/>
        <v>0</v>
      </c>
    </row>
    <row r="32" spans="1:29" ht="15.75" customHeight="1" x14ac:dyDescent="0.35">
      <c r="A32" s="105"/>
      <c r="B32" s="99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1"/>
      <c r="P32" s="63">
        <f t="shared" si="13"/>
        <v>0</v>
      </c>
      <c r="Q32" s="64">
        <f t="shared" si="10"/>
        <v>0</v>
      </c>
      <c r="R32" s="64">
        <f t="shared" si="10"/>
        <v>0</v>
      </c>
      <c r="S32" s="64">
        <f t="shared" si="10"/>
        <v>0</v>
      </c>
      <c r="T32" s="64">
        <f t="shared" si="10"/>
        <v>0</v>
      </c>
      <c r="U32" s="64">
        <f t="shared" si="10"/>
        <v>0</v>
      </c>
      <c r="V32" s="64">
        <f t="shared" si="10"/>
        <v>0</v>
      </c>
      <c r="W32" s="64">
        <f t="shared" si="10"/>
        <v>0</v>
      </c>
      <c r="X32" s="64">
        <f t="shared" si="10"/>
        <v>0</v>
      </c>
      <c r="Y32" s="64">
        <f t="shared" si="10"/>
        <v>0</v>
      </c>
      <c r="Z32" s="64">
        <f t="shared" si="10"/>
        <v>0</v>
      </c>
      <c r="AA32" s="102">
        <f t="shared" si="10"/>
        <v>0</v>
      </c>
      <c r="AB32" s="103">
        <f t="shared" si="16"/>
        <v>0</v>
      </c>
      <c r="AC32" s="104">
        <f t="shared" si="12"/>
        <v>0</v>
      </c>
    </row>
    <row r="33" spans="1:29" ht="15.75" customHeight="1" x14ac:dyDescent="0.35">
      <c r="A33" s="10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1"/>
      <c r="P33" s="63">
        <f t="shared" si="13"/>
        <v>0</v>
      </c>
      <c r="Q33" s="64">
        <f t="shared" si="10"/>
        <v>0</v>
      </c>
      <c r="R33" s="64">
        <f t="shared" si="10"/>
        <v>0</v>
      </c>
      <c r="S33" s="64">
        <f t="shared" si="10"/>
        <v>0</v>
      </c>
      <c r="T33" s="64">
        <f t="shared" si="10"/>
        <v>0</v>
      </c>
      <c r="U33" s="64">
        <f t="shared" si="10"/>
        <v>0</v>
      </c>
      <c r="V33" s="64">
        <f t="shared" si="10"/>
        <v>0</v>
      </c>
      <c r="W33" s="64">
        <f t="shared" si="10"/>
        <v>0</v>
      </c>
      <c r="X33" s="64">
        <f t="shared" si="10"/>
        <v>0</v>
      </c>
      <c r="Y33" s="64">
        <f t="shared" si="10"/>
        <v>0</v>
      </c>
      <c r="Z33" s="64">
        <f t="shared" si="10"/>
        <v>0</v>
      </c>
      <c r="AA33" s="102">
        <f t="shared" si="10"/>
        <v>0</v>
      </c>
      <c r="AB33" s="103">
        <f t="shared" si="16"/>
        <v>0</v>
      </c>
      <c r="AC33" s="104">
        <f t="shared" si="12"/>
        <v>0</v>
      </c>
    </row>
    <row r="34" spans="1:29" ht="15.75" customHeight="1" x14ac:dyDescent="0.35">
      <c r="A34" s="105"/>
      <c r="B34" s="99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1"/>
      <c r="P34" s="63">
        <f t="shared" si="13"/>
        <v>0</v>
      </c>
      <c r="Q34" s="64">
        <f t="shared" si="13"/>
        <v>0</v>
      </c>
      <c r="R34" s="64">
        <f t="shared" si="13"/>
        <v>0</v>
      </c>
      <c r="S34" s="64">
        <f t="shared" si="13"/>
        <v>0</v>
      </c>
      <c r="T34" s="64">
        <f t="shared" si="13"/>
        <v>0</v>
      </c>
      <c r="U34" s="64">
        <f t="shared" si="13"/>
        <v>0</v>
      </c>
      <c r="V34" s="64">
        <f t="shared" si="13"/>
        <v>0</v>
      </c>
      <c r="W34" s="64">
        <f t="shared" si="13"/>
        <v>0</v>
      </c>
      <c r="X34" s="64">
        <f t="shared" si="13"/>
        <v>0</v>
      </c>
      <c r="Y34" s="64">
        <f t="shared" si="13"/>
        <v>0</v>
      </c>
      <c r="Z34" s="64">
        <f t="shared" si="13"/>
        <v>0</v>
      </c>
      <c r="AA34" s="102">
        <f t="shared" si="13"/>
        <v>0</v>
      </c>
      <c r="AB34" s="103">
        <f t="shared" si="16"/>
        <v>0</v>
      </c>
      <c r="AC34" s="104">
        <f t="shared" si="12"/>
        <v>0</v>
      </c>
    </row>
    <row r="35" spans="1:29" ht="15.75" customHeight="1" thickBot="1" x14ac:dyDescent="0.4">
      <c r="A35" s="106"/>
      <c r="B35" s="107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9"/>
      <c r="P35" s="83">
        <f t="shared" si="13"/>
        <v>0</v>
      </c>
      <c r="Q35" s="84">
        <f t="shared" si="13"/>
        <v>0</v>
      </c>
      <c r="R35" s="84">
        <f t="shared" si="13"/>
        <v>0</v>
      </c>
      <c r="S35" s="84">
        <f t="shared" si="13"/>
        <v>0</v>
      </c>
      <c r="T35" s="84">
        <f t="shared" si="13"/>
        <v>0</v>
      </c>
      <c r="U35" s="84">
        <f t="shared" si="13"/>
        <v>0</v>
      </c>
      <c r="V35" s="84">
        <f t="shared" si="13"/>
        <v>0</v>
      </c>
      <c r="W35" s="84">
        <f t="shared" si="13"/>
        <v>0</v>
      </c>
      <c r="X35" s="84">
        <f t="shared" si="13"/>
        <v>0</v>
      </c>
      <c r="Y35" s="84">
        <f t="shared" si="13"/>
        <v>0</v>
      </c>
      <c r="Z35" s="84">
        <f t="shared" si="13"/>
        <v>0</v>
      </c>
      <c r="AA35" s="110">
        <f t="shared" si="13"/>
        <v>0</v>
      </c>
      <c r="AB35" s="111">
        <f t="shared" si="16"/>
        <v>0</v>
      </c>
      <c r="AC35" s="112">
        <f t="shared" si="12"/>
        <v>0</v>
      </c>
    </row>
    <row r="36" spans="1:29" ht="15.75" customHeight="1" x14ac:dyDescent="0.35"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</row>
    <row r="37" spans="1:29" ht="15.75" customHeight="1" x14ac:dyDescent="0.35"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</row>
    <row r="38" spans="1:29" ht="15.75" customHeight="1" x14ac:dyDescent="0.35"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</row>
    <row r="39" spans="1:29" ht="15.75" customHeight="1" x14ac:dyDescent="0.35"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</row>
    <row r="40" spans="1:29" ht="15.75" customHeight="1" x14ac:dyDescent="0.35"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</row>
    <row r="41" spans="1:29" ht="15.75" customHeight="1" x14ac:dyDescent="0.35"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</row>
    <row r="42" spans="1:29" ht="15.75" customHeight="1" x14ac:dyDescent="0.35"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</row>
    <row r="43" spans="1:29" ht="15.75" customHeight="1" x14ac:dyDescent="0.35"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</row>
    <row r="44" spans="1:29" ht="15.75" customHeight="1" x14ac:dyDescent="0.35"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</row>
    <row r="45" spans="1:29" ht="15.75" customHeight="1" x14ac:dyDescent="0.35"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</row>
    <row r="46" spans="1:29" ht="15.75" customHeight="1" x14ac:dyDescent="0.35"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</row>
    <row r="47" spans="1:29" ht="15.75" customHeight="1" x14ac:dyDescent="0.35"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ht="15.75" customHeight="1" x14ac:dyDescent="0.35"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</row>
    <row r="49" spans="3:29" ht="15.75" customHeight="1" x14ac:dyDescent="0.35"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</row>
    <row r="50" spans="3:29" ht="15.75" customHeight="1" x14ac:dyDescent="0.35"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</row>
    <row r="51" spans="3:29" ht="15.75" customHeight="1" x14ac:dyDescent="0.35"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</row>
    <row r="52" spans="3:29" ht="15.75" customHeight="1" x14ac:dyDescent="0.35"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</row>
    <row r="53" spans="3:29" ht="15.75" customHeight="1" x14ac:dyDescent="0.35"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</row>
    <row r="54" spans="3:29" ht="15.75" customHeight="1" x14ac:dyDescent="0.35"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</row>
    <row r="55" spans="3:29" ht="15.75" customHeight="1" x14ac:dyDescent="0.35"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</row>
    <row r="56" spans="3:29" ht="15.75" customHeight="1" x14ac:dyDescent="0.35"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</row>
    <row r="57" spans="3:29" ht="15.75" customHeight="1" x14ac:dyDescent="0.35"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</row>
    <row r="58" spans="3:29" ht="15.75" customHeight="1" x14ac:dyDescent="0.35"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</row>
    <row r="59" spans="3:29" ht="15.75" customHeight="1" x14ac:dyDescent="0.35"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</row>
    <row r="60" spans="3:29" ht="15.75" customHeight="1" x14ac:dyDescent="0.35"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</row>
    <row r="61" spans="3:29" ht="15.75" customHeight="1" x14ac:dyDescent="0.35"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</row>
    <row r="62" spans="3:29" ht="15.75" customHeight="1" x14ac:dyDescent="0.35"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</row>
    <row r="63" spans="3:29" ht="15.75" customHeight="1" x14ac:dyDescent="0.35"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3:29" ht="15.75" customHeight="1" x14ac:dyDescent="0.35"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</row>
    <row r="65" spans="3:29" ht="15.75" customHeight="1" x14ac:dyDescent="0.35"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</row>
    <row r="66" spans="3:29" ht="15.75" customHeight="1" x14ac:dyDescent="0.35"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</row>
    <row r="67" spans="3:29" ht="15.75" customHeight="1" x14ac:dyDescent="0.35"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</row>
    <row r="68" spans="3:29" ht="15.75" customHeight="1" x14ac:dyDescent="0.35"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</row>
    <row r="69" spans="3:29" ht="15.75" customHeight="1" x14ac:dyDescent="0.35"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</row>
    <row r="70" spans="3:29" ht="15.75" customHeight="1" x14ac:dyDescent="0.35"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</row>
    <row r="71" spans="3:29" ht="15.75" customHeight="1" x14ac:dyDescent="0.35"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</row>
    <row r="72" spans="3:29" ht="15.75" customHeight="1" x14ac:dyDescent="0.35"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</row>
    <row r="73" spans="3:29" ht="15.75" customHeight="1" x14ac:dyDescent="0.35"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</row>
    <row r="74" spans="3:29" ht="15.75" customHeight="1" x14ac:dyDescent="0.35"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</row>
    <row r="75" spans="3:29" ht="15.75" customHeight="1" x14ac:dyDescent="0.35"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</row>
    <row r="76" spans="3:29" ht="15.75" customHeight="1" x14ac:dyDescent="0.35"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</row>
    <row r="77" spans="3:29" ht="15.75" customHeight="1" x14ac:dyDescent="0.35"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</row>
    <row r="78" spans="3:29" ht="15.75" customHeight="1" x14ac:dyDescent="0.35"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</row>
    <row r="79" spans="3:29" ht="15.75" customHeight="1" x14ac:dyDescent="0.35"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3:29" ht="15.75" customHeight="1" x14ac:dyDescent="0.35"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</row>
    <row r="81" spans="3:29" ht="15.75" customHeight="1" x14ac:dyDescent="0.35"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</row>
    <row r="82" spans="3:29" ht="15.75" customHeight="1" x14ac:dyDescent="0.35"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</row>
    <row r="83" spans="3:29" ht="15.75" customHeight="1" x14ac:dyDescent="0.35"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</row>
    <row r="84" spans="3:29" ht="15.75" customHeight="1" x14ac:dyDescent="0.35"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</row>
    <row r="85" spans="3:29" ht="15.75" customHeight="1" x14ac:dyDescent="0.35"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</row>
    <row r="86" spans="3:29" ht="15.75" customHeight="1" x14ac:dyDescent="0.35"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</row>
    <row r="87" spans="3:29" ht="15.75" customHeight="1" x14ac:dyDescent="0.35"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</row>
    <row r="88" spans="3:29" ht="15.75" customHeight="1" x14ac:dyDescent="0.35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</row>
    <row r="89" spans="3:29" ht="15.75" customHeight="1" x14ac:dyDescent="0.35"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</row>
    <row r="90" spans="3:29" ht="15.75" customHeight="1" x14ac:dyDescent="0.35"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</row>
    <row r="91" spans="3:29" ht="15.75" customHeight="1" x14ac:dyDescent="0.35"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</row>
    <row r="92" spans="3:29" ht="15.75" customHeight="1" x14ac:dyDescent="0.35"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</row>
    <row r="93" spans="3:29" ht="15.75" customHeight="1" x14ac:dyDescent="0.35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</row>
    <row r="94" spans="3:29" ht="15.75" customHeight="1" x14ac:dyDescent="0.35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</row>
    <row r="95" spans="3:29" ht="15.75" customHeight="1" x14ac:dyDescent="0.35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3:29" ht="15.75" customHeight="1" x14ac:dyDescent="0.35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</row>
    <row r="97" spans="3:29" ht="15.75" customHeight="1" x14ac:dyDescent="0.35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</row>
    <row r="98" spans="3:29" ht="15.75" customHeight="1" x14ac:dyDescent="0.35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</row>
    <row r="99" spans="3:29" ht="15.75" customHeight="1" x14ac:dyDescent="0.35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</row>
    <row r="100" spans="3:29" ht="15.75" customHeight="1" x14ac:dyDescent="0.35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</row>
    <row r="101" spans="3:29" ht="15.75" customHeight="1" x14ac:dyDescent="0.35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</row>
    <row r="102" spans="3:29" ht="15.75" customHeight="1" x14ac:dyDescent="0.35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</row>
    <row r="103" spans="3:29" ht="15.75" customHeight="1" x14ac:dyDescent="0.35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</row>
    <row r="104" spans="3:29" ht="15.75" customHeight="1" x14ac:dyDescent="0.35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</row>
    <row r="105" spans="3:29" ht="15.75" customHeight="1" x14ac:dyDescent="0.35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</row>
    <row r="106" spans="3:29" ht="15.75" customHeight="1" x14ac:dyDescent="0.35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</row>
    <row r="107" spans="3:29" ht="15.75" customHeight="1" x14ac:dyDescent="0.35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</row>
    <row r="108" spans="3:29" ht="15.75" customHeight="1" x14ac:dyDescent="0.35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</row>
    <row r="109" spans="3:29" ht="15.75" customHeight="1" x14ac:dyDescent="0.35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</row>
    <row r="110" spans="3:29" ht="15.75" customHeight="1" x14ac:dyDescent="0.35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</row>
    <row r="111" spans="3:29" ht="15.75" customHeight="1" x14ac:dyDescent="0.35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3:29" ht="15.75" customHeight="1" x14ac:dyDescent="0.35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</row>
    <row r="113" spans="3:29" ht="15.75" customHeight="1" x14ac:dyDescent="0.35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</row>
    <row r="114" spans="3:29" ht="15.75" customHeight="1" x14ac:dyDescent="0.35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</row>
    <row r="115" spans="3:29" ht="15.75" customHeight="1" x14ac:dyDescent="0.35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</row>
    <row r="116" spans="3:29" ht="15.75" customHeight="1" x14ac:dyDescent="0.35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</row>
    <row r="117" spans="3:29" ht="15.75" customHeight="1" x14ac:dyDescent="0.35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</row>
    <row r="118" spans="3:29" ht="15.75" customHeight="1" x14ac:dyDescent="0.35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</row>
    <row r="119" spans="3:29" ht="15.75" customHeight="1" x14ac:dyDescent="0.35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</row>
    <row r="120" spans="3:29" ht="15.75" customHeight="1" x14ac:dyDescent="0.35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</row>
    <row r="121" spans="3:29" ht="15.75" customHeight="1" x14ac:dyDescent="0.35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</row>
    <row r="122" spans="3:29" ht="15.75" customHeight="1" x14ac:dyDescent="0.35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</row>
    <row r="123" spans="3:29" ht="15.75" customHeight="1" x14ac:dyDescent="0.35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</row>
    <row r="124" spans="3:29" ht="15.75" customHeight="1" x14ac:dyDescent="0.35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</row>
    <row r="125" spans="3:29" ht="15.75" customHeight="1" x14ac:dyDescent="0.35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</row>
    <row r="126" spans="3:29" ht="15.75" customHeight="1" x14ac:dyDescent="0.35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</row>
    <row r="127" spans="3:29" ht="15.75" customHeight="1" x14ac:dyDescent="0.35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3:29" ht="15.75" customHeight="1" x14ac:dyDescent="0.35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</row>
    <row r="129" spans="3:29" ht="15.75" customHeight="1" x14ac:dyDescent="0.35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</row>
    <row r="130" spans="3:29" ht="15.75" customHeight="1" x14ac:dyDescent="0.35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</row>
    <row r="131" spans="3:29" ht="15.75" customHeight="1" x14ac:dyDescent="0.35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</row>
    <row r="132" spans="3:29" ht="15.75" customHeight="1" x14ac:dyDescent="0.35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</row>
    <row r="133" spans="3:29" ht="15.75" customHeight="1" x14ac:dyDescent="0.35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</row>
    <row r="134" spans="3:29" ht="15.75" customHeight="1" x14ac:dyDescent="0.35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</row>
    <row r="135" spans="3:29" ht="15.75" customHeight="1" x14ac:dyDescent="0.35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</row>
    <row r="136" spans="3:29" ht="15.75" customHeight="1" x14ac:dyDescent="0.35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</row>
    <row r="137" spans="3:29" ht="15.75" customHeight="1" x14ac:dyDescent="0.35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</row>
    <row r="138" spans="3:29" ht="15.75" customHeight="1" x14ac:dyDescent="0.35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</row>
    <row r="139" spans="3:29" ht="15.75" customHeight="1" x14ac:dyDescent="0.35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</row>
    <row r="140" spans="3:29" ht="15.75" customHeight="1" x14ac:dyDescent="0.35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</row>
    <row r="141" spans="3:29" ht="15.75" customHeight="1" x14ac:dyDescent="0.35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</row>
    <row r="142" spans="3:29" ht="15.75" customHeight="1" x14ac:dyDescent="0.35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</row>
    <row r="143" spans="3:29" ht="15.75" customHeight="1" x14ac:dyDescent="0.35"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3:29" ht="15.75" customHeight="1" x14ac:dyDescent="0.35"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</row>
    <row r="145" spans="3:29" ht="15.75" customHeight="1" x14ac:dyDescent="0.35"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</row>
    <row r="146" spans="3:29" ht="15.75" customHeight="1" x14ac:dyDescent="0.35"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</row>
    <row r="147" spans="3:29" ht="15.75" customHeight="1" x14ac:dyDescent="0.35"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</row>
    <row r="148" spans="3:29" ht="15.75" customHeight="1" x14ac:dyDescent="0.35"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</row>
    <row r="149" spans="3:29" ht="15.75" customHeight="1" x14ac:dyDescent="0.35"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</row>
    <row r="150" spans="3:29" ht="15.75" customHeight="1" x14ac:dyDescent="0.35"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</row>
    <row r="151" spans="3:29" ht="15.75" customHeight="1" x14ac:dyDescent="0.35"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</row>
    <row r="152" spans="3:29" ht="15.75" customHeight="1" x14ac:dyDescent="0.35"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</row>
    <row r="153" spans="3:29" ht="15.75" customHeight="1" x14ac:dyDescent="0.35"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</row>
    <row r="154" spans="3:29" ht="15.75" customHeight="1" x14ac:dyDescent="0.35"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</row>
    <row r="155" spans="3:29" ht="15.75" customHeight="1" x14ac:dyDescent="0.35"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</row>
    <row r="156" spans="3:29" ht="15.75" customHeight="1" x14ac:dyDescent="0.35"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</row>
    <row r="157" spans="3:29" ht="15.75" customHeight="1" x14ac:dyDescent="0.35"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</row>
    <row r="158" spans="3:29" ht="15.75" customHeight="1" x14ac:dyDescent="0.35"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</row>
    <row r="159" spans="3:29" ht="15.75" customHeight="1" x14ac:dyDescent="0.35"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3:29" ht="15.75" customHeight="1" x14ac:dyDescent="0.35"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</row>
    <row r="161" spans="3:29" ht="15.75" customHeight="1" x14ac:dyDescent="0.35"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</row>
    <row r="162" spans="3:29" ht="15.75" customHeight="1" x14ac:dyDescent="0.35"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</row>
    <row r="163" spans="3:29" ht="15.75" customHeight="1" x14ac:dyDescent="0.35"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</row>
    <row r="164" spans="3:29" ht="15.75" customHeight="1" x14ac:dyDescent="0.35"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</row>
    <row r="165" spans="3:29" ht="15.75" customHeight="1" x14ac:dyDescent="0.35"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</row>
    <row r="166" spans="3:29" ht="15.75" customHeight="1" x14ac:dyDescent="0.35"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</row>
    <row r="167" spans="3:29" ht="15.75" customHeight="1" x14ac:dyDescent="0.35"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</row>
    <row r="168" spans="3:29" ht="15.75" customHeight="1" x14ac:dyDescent="0.35"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</row>
    <row r="169" spans="3:29" ht="15.75" customHeight="1" x14ac:dyDescent="0.35"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</row>
    <row r="170" spans="3:29" ht="15.75" customHeight="1" x14ac:dyDescent="0.35"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</row>
    <row r="171" spans="3:29" ht="15.75" customHeight="1" x14ac:dyDescent="0.35"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</row>
    <row r="172" spans="3:29" ht="15.75" customHeight="1" x14ac:dyDescent="0.35"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</row>
    <row r="173" spans="3:29" ht="15.75" customHeight="1" x14ac:dyDescent="0.35"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</row>
    <row r="174" spans="3:29" ht="15.75" customHeight="1" x14ac:dyDescent="0.35"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</row>
    <row r="175" spans="3:29" ht="15.75" customHeight="1" x14ac:dyDescent="0.35"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</row>
    <row r="176" spans="3:29" ht="15.75" customHeight="1" x14ac:dyDescent="0.35"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</row>
    <row r="177" spans="3:29" ht="15.75" customHeight="1" x14ac:dyDescent="0.35"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</row>
    <row r="178" spans="3:29" ht="15.75" customHeight="1" x14ac:dyDescent="0.35"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</row>
    <row r="179" spans="3:29" ht="15.75" customHeight="1" x14ac:dyDescent="0.35"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</row>
    <row r="180" spans="3:29" ht="15.75" customHeight="1" x14ac:dyDescent="0.35"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</row>
    <row r="181" spans="3:29" ht="15.75" customHeight="1" x14ac:dyDescent="0.35"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</row>
    <row r="182" spans="3:29" ht="15.75" customHeight="1" x14ac:dyDescent="0.35"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</row>
    <row r="183" spans="3:29" ht="15.75" customHeight="1" x14ac:dyDescent="0.35"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</row>
    <row r="184" spans="3:29" ht="15.75" customHeight="1" x14ac:dyDescent="0.35"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</row>
    <row r="185" spans="3:29" ht="15.75" customHeight="1" x14ac:dyDescent="0.35"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</row>
    <row r="186" spans="3:29" ht="15.75" customHeight="1" x14ac:dyDescent="0.35"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</row>
    <row r="187" spans="3:29" ht="15.75" customHeight="1" x14ac:dyDescent="0.35"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</row>
    <row r="188" spans="3:29" ht="15.75" customHeight="1" x14ac:dyDescent="0.35"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</row>
    <row r="189" spans="3:29" ht="15.75" customHeight="1" x14ac:dyDescent="0.35"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</row>
    <row r="190" spans="3:29" ht="15.75" customHeight="1" x14ac:dyDescent="0.35"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</row>
    <row r="191" spans="3:29" ht="15.75" customHeight="1" x14ac:dyDescent="0.35"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</row>
    <row r="192" spans="3:29" ht="15.75" customHeight="1" x14ac:dyDescent="0.35"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</row>
    <row r="193" spans="3:29" ht="15.75" customHeight="1" x14ac:dyDescent="0.35"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</row>
    <row r="194" spans="3:29" ht="15.75" customHeight="1" x14ac:dyDescent="0.35"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</row>
    <row r="195" spans="3:29" ht="15.75" customHeight="1" x14ac:dyDescent="0.35"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</row>
    <row r="196" spans="3:29" ht="15.75" customHeight="1" x14ac:dyDescent="0.35"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</row>
    <row r="197" spans="3:29" ht="15.75" customHeight="1" x14ac:dyDescent="0.35"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</row>
    <row r="198" spans="3:29" ht="15.75" customHeight="1" x14ac:dyDescent="0.35"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</row>
    <row r="199" spans="3:29" ht="15.75" customHeight="1" x14ac:dyDescent="0.35"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</row>
    <row r="200" spans="3:29" ht="15.75" customHeight="1" x14ac:dyDescent="0.35"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</row>
    <row r="201" spans="3:29" ht="15.75" customHeight="1" x14ac:dyDescent="0.35"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</row>
    <row r="202" spans="3:29" ht="15.75" customHeight="1" x14ac:dyDescent="0.35"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</row>
    <row r="203" spans="3:29" ht="15.75" customHeight="1" x14ac:dyDescent="0.35"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</row>
    <row r="204" spans="3:29" ht="15.75" customHeight="1" x14ac:dyDescent="0.35"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</row>
    <row r="205" spans="3:29" ht="15.75" customHeight="1" x14ac:dyDescent="0.35"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</row>
    <row r="206" spans="3:29" ht="15.75" customHeight="1" x14ac:dyDescent="0.35"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</row>
    <row r="207" spans="3:29" ht="15.75" customHeight="1" x14ac:dyDescent="0.35"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</row>
    <row r="208" spans="3:29" ht="15.75" customHeight="1" x14ac:dyDescent="0.35"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</row>
    <row r="209" spans="3:29" ht="15.75" customHeight="1" x14ac:dyDescent="0.35"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</row>
    <row r="210" spans="3:29" ht="15.75" customHeight="1" x14ac:dyDescent="0.35"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</row>
    <row r="211" spans="3:29" ht="15.75" customHeight="1" x14ac:dyDescent="0.35"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</row>
    <row r="212" spans="3:29" ht="15.75" customHeight="1" x14ac:dyDescent="0.35"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</row>
    <row r="213" spans="3:29" ht="15.75" customHeight="1" x14ac:dyDescent="0.35"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</row>
    <row r="214" spans="3:29" ht="15.75" customHeight="1" x14ac:dyDescent="0.35"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</row>
    <row r="215" spans="3:29" ht="15.75" customHeight="1" x14ac:dyDescent="0.35"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</row>
    <row r="216" spans="3:29" ht="15.75" customHeight="1" x14ac:dyDescent="0.35"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</row>
    <row r="217" spans="3:29" ht="15.75" customHeight="1" x14ac:dyDescent="0.35"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</row>
    <row r="218" spans="3:29" ht="15.75" customHeight="1" x14ac:dyDescent="0.35"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</row>
    <row r="219" spans="3:29" ht="15.75" customHeight="1" x14ac:dyDescent="0.35"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</row>
    <row r="220" spans="3:29" ht="15.75" customHeight="1" x14ac:dyDescent="0.35"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</row>
    <row r="221" spans="3:29" ht="15.75" customHeight="1" x14ac:dyDescent="0.35"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</row>
    <row r="222" spans="3:29" ht="15.75" customHeight="1" x14ac:dyDescent="0.35"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</row>
    <row r="223" spans="3:29" ht="15.75" customHeight="1" x14ac:dyDescent="0.35"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</row>
    <row r="224" spans="3:29" ht="15.75" customHeight="1" x14ac:dyDescent="0.35"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</row>
    <row r="225" spans="3:29" ht="15.75" customHeight="1" x14ac:dyDescent="0.35"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</row>
    <row r="226" spans="3:29" ht="15.75" customHeight="1" x14ac:dyDescent="0.35"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</row>
    <row r="227" spans="3:29" ht="15.75" customHeight="1" x14ac:dyDescent="0.35"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</row>
    <row r="228" spans="3:29" ht="15.75" customHeight="1" x14ac:dyDescent="0.35"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</row>
    <row r="229" spans="3:29" ht="15.75" customHeight="1" x14ac:dyDescent="0.35"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</row>
    <row r="230" spans="3:29" ht="15.75" customHeight="1" x14ac:dyDescent="0.35"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</row>
    <row r="231" spans="3:29" ht="15.75" customHeight="1" x14ac:dyDescent="0.35"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</row>
    <row r="232" spans="3:29" ht="15.75" customHeight="1" x14ac:dyDescent="0.35"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</row>
    <row r="233" spans="3:29" ht="15.75" customHeight="1" x14ac:dyDescent="0.35"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</row>
    <row r="234" spans="3:29" ht="15.75" customHeight="1" x14ac:dyDescent="0.35"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</row>
    <row r="235" spans="3:29" ht="15.75" customHeight="1" x14ac:dyDescent="0.35"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</row>
    <row r="236" spans="3:29" ht="15.75" customHeight="1" x14ac:dyDescent="0.35"/>
    <row r="237" spans="3:29" ht="15.75" customHeight="1" x14ac:dyDescent="0.35"/>
    <row r="238" spans="3:29" ht="15.75" customHeight="1" x14ac:dyDescent="0.35"/>
    <row r="239" spans="3:29" ht="15.75" customHeight="1" x14ac:dyDescent="0.35"/>
    <row r="240" spans="3:29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2">
    <mergeCell ref="C3:O3"/>
    <mergeCell ref="C17:O17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72628-DB3B-454A-8B9D-2BFF78F8A79D}">
  <sheetPr>
    <tabColor theme="9" tint="0.39997558519241921"/>
    <outlinePr summaryBelow="0" summaryRight="0"/>
  </sheetPr>
  <dimension ref="A1:AD996"/>
  <sheetViews>
    <sheetView showGridLines="0" tabSelected="1" zoomScale="70" zoomScaleNormal="70" workbookViewId="0">
      <selection activeCell="P16" sqref="P16:R16"/>
    </sheetView>
  </sheetViews>
  <sheetFormatPr baseColWidth="10" defaultColWidth="14.453125" defaultRowHeight="15" customHeight="1" outlineLevelRow="1" outlineLevelCol="1" x14ac:dyDescent="0.35"/>
  <cols>
    <col min="1" max="1" width="23.81640625" bestFit="1" customWidth="1" collapsed="1"/>
    <col min="2" max="13" width="7.81640625" hidden="1" customWidth="1" outlineLevel="1"/>
    <col min="14" max="14" width="9.7265625" hidden="1" customWidth="1" outlineLevel="1"/>
    <col min="15" max="15" width="2.81640625" customWidth="1"/>
    <col min="16" max="27" width="7.81640625" customWidth="1"/>
    <col min="28" max="28" width="9.54296875" bestFit="1" customWidth="1"/>
    <col min="29" max="29" width="2.1796875" customWidth="1"/>
  </cols>
  <sheetData>
    <row r="1" spans="1:30" ht="14.5" x14ac:dyDescent="0.35">
      <c r="B1" s="1">
        <v>1</v>
      </c>
      <c r="C1" s="1">
        <v>0</v>
      </c>
      <c r="D1" s="1">
        <v>0</v>
      </c>
      <c r="E1" s="1">
        <v>0</v>
      </c>
      <c r="F1" s="1">
        <v>0</v>
      </c>
      <c r="G1" s="1">
        <v>0</v>
      </c>
      <c r="H1" s="1">
        <v>0</v>
      </c>
      <c r="I1" s="1">
        <v>0</v>
      </c>
      <c r="J1" s="1">
        <v>0</v>
      </c>
      <c r="K1" s="1">
        <v>0</v>
      </c>
      <c r="L1" s="1">
        <v>0</v>
      </c>
      <c r="M1" s="1">
        <v>0</v>
      </c>
      <c r="N1" s="1"/>
      <c r="O1" s="2"/>
      <c r="P1" s="3">
        <f>[1]Forecast!AD2</f>
        <v>1</v>
      </c>
      <c r="Q1" s="3">
        <f>[1]Forecast!AE2</f>
        <v>1</v>
      </c>
      <c r="R1" s="3">
        <f>[1]Forecast!AF2</f>
        <v>1</v>
      </c>
      <c r="S1" s="3">
        <f>[1]Forecast!AG2</f>
        <v>1</v>
      </c>
      <c r="T1" s="3">
        <f>[1]Forecast!AH2</f>
        <v>1</v>
      </c>
      <c r="U1" s="3">
        <f>[1]Forecast!AI2</f>
        <v>1</v>
      </c>
      <c r="V1" s="3">
        <f>[1]Forecast!AJ2</f>
        <v>0</v>
      </c>
      <c r="W1" s="3">
        <f>[1]Forecast!AK2</f>
        <v>0</v>
      </c>
      <c r="X1" s="3">
        <f>[1]Forecast!AL2</f>
        <v>0</v>
      </c>
      <c r="Y1" s="3">
        <f>[1]Forecast!AM2</f>
        <v>0</v>
      </c>
      <c r="Z1" s="3">
        <f>[1]Forecast!AN2</f>
        <v>0</v>
      </c>
      <c r="AA1" s="3">
        <f>[1]Forecast!AO2</f>
        <v>0</v>
      </c>
    </row>
    <row r="2" spans="1:30" ht="14.5" x14ac:dyDescent="0.3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5" t="s">
        <v>12</v>
      </c>
      <c r="O2" s="6"/>
      <c r="P2" s="7" t="s">
        <v>0</v>
      </c>
      <c r="Q2" s="8" t="s">
        <v>1</v>
      </c>
      <c r="R2" s="8" t="s">
        <v>2</v>
      </c>
      <c r="S2" s="8" t="s">
        <v>3</v>
      </c>
      <c r="T2" s="8" t="s">
        <v>4</v>
      </c>
      <c r="U2" s="8" t="s">
        <v>5</v>
      </c>
      <c r="V2" s="8" t="s">
        <v>6</v>
      </c>
      <c r="W2" s="8" t="s">
        <v>7</v>
      </c>
      <c r="X2" s="8" t="s">
        <v>8</v>
      </c>
      <c r="Y2" s="8" t="s">
        <v>9</v>
      </c>
      <c r="Z2" s="8" t="s">
        <v>10</v>
      </c>
      <c r="AA2" s="8" t="s">
        <v>11</v>
      </c>
      <c r="AB2" s="8" t="s">
        <v>13</v>
      </c>
      <c r="AD2" s="9" t="s">
        <v>14</v>
      </c>
    </row>
    <row r="3" spans="1:30" ht="14.5" x14ac:dyDescent="0.35">
      <c r="A3" s="10" t="s">
        <v>15</v>
      </c>
      <c r="B3" s="11">
        <f>SUM(B4:B7)</f>
        <v>404</v>
      </c>
      <c r="C3" s="11">
        <f t="shared" ref="C3:I3" si="0">SUM(C4:C7)</f>
        <v>144</v>
      </c>
      <c r="D3" s="11">
        <f t="shared" si="0"/>
        <v>162</v>
      </c>
      <c r="E3" s="11">
        <f t="shared" si="0"/>
        <v>553</v>
      </c>
      <c r="F3" s="11">
        <f t="shared" si="0"/>
        <v>196.5</v>
      </c>
      <c r="G3" s="11">
        <f t="shared" si="0"/>
        <v>263</v>
      </c>
      <c r="H3" s="11">
        <f t="shared" si="0"/>
        <v>263</v>
      </c>
      <c r="I3" s="11">
        <f t="shared" si="0"/>
        <v>203.5</v>
      </c>
      <c r="J3" s="11">
        <f>SUM(J4:J7)</f>
        <v>253</v>
      </c>
      <c r="K3" s="11">
        <f>SUM(K4:K7)</f>
        <v>275.5</v>
      </c>
      <c r="L3" s="11">
        <f>SUM(L4:L7)</f>
        <v>356</v>
      </c>
      <c r="M3" s="11">
        <f>SUM(M4:M7)</f>
        <v>311.5</v>
      </c>
      <c r="N3" s="12">
        <f>SUMPRODUCT($B$1:$M$1,B3:M3)</f>
        <v>404</v>
      </c>
      <c r="O3" s="2"/>
      <c r="P3" s="13">
        <v>4227</v>
      </c>
      <c r="Q3" s="13">
        <v>3191</v>
      </c>
      <c r="R3" s="13">
        <v>5616</v>
      </c>
      <c r="S3" s="13">
        <v>5898.5</v>
      </c>
      <c r="T3" s="13">
        <v>7302.5</v>
      </c>
      <c r="U3" s="13">
        <v>5320.5</v>
      </c>
      <c r="V3" s="13">
        <v>1185.5</v>
      </c>
      <c r="W3" s="13">
        <v>505.5</v>
      </c>
      <c r="X3" s="13">
        <v>1955.5</v>
      </c>
      <c r="Y3" s="13">
        <v>385.5</v>
      </c>
      <c r="Z3" s="13">
        <v>385.5</v>
      </c>
      <c r="AA3" s="13">
        <v>385.5</v>
      </c>
      <c r="AB3" s="14">
        <f>SUMPRODUCT($P$1:$AA$1,P3:AA3)</f>
        <v>31555.5</v>
      </c>
      <c r="AD3" s="13">
        <f>SUMPRODUCT($P$1:$AA$1,P3:AA3)</f>
        <v>31555.5</v>
      </c>
    </row>
    <row r="4" spans="1:30" ht="14.5" x14ac:dyDescent="0.35">
      <c r="A4" s="15" t="s">
        <v>16</v>
      </c>
      <c r="B4" s="16">
        <f>[1]Forecast!R1</f>
        <v>404</v>
      </c>
      <c r="C4" s="16">
        <f>[1]Forecast!S1</f>
        <v>144</v>
      </c>
      <c r="D4" s="16">
        <f>[1]Forecast!T1</f>
        <v>162</v>
      </c>
      <c r="E4" s="16">
        <f>[1]Forecast!U1</f>
        <v>553</v>
      </c>
      <c r="F4" s="16">
        <f>[1]Forecast!V1</f>
        <v>196.5</v>
      </c>
      <c r="G4" s="16">
        <f>[1]Forecast!W1</f>
        <v>263</v>
      </c>
      <c r="H4" s="16">
        <f>[1]Forecast!X1</f>
        <v>263</v>
      </c>
      <c r="I4" s="16">
        <f>[1]Forecast!Y1</f>
        <v>203.5</v>
      </c>
      <c r="J4" s="16">
        <f>[1]Forecast!Z1</f>
        <v>253</v>
      </c>
      <c r="K4" s="16">
        <f>[1]Forecast!AA1</f>
        <v>275.5</v>
      </c>
      <c r="L4" s="16">
        <f>[1]Forecast!AB1</f>
        <v>356</v>
      </c>
      <c r="M4" s="16">
        <f>[1]Forecast!AC1</f>
        <v>311.5</v>
      </c>
      <c r="N4" s="12">
        <f t="shared" ref="N4:N7" si="1">SUMPRODUCT($B$1:$M$1,B4:M4)</f>
        <v>404</v>
      </c>
      <c r="O4" s="2"/>
      <c r="P4" s="17">
        <v>669</v>
      </c>
      <c r="Q4" s="17">
        <v>590</v>
      </c>
      <c r="R4" s="17">
        <v>519</v>
      </c>
      <c r="S4" s="17">
        <v>503.5</v>
      </c>
      <c r="T4" s="17">
        <v>937.5</v>
      </c>
      <c r="U4" s="17">
        <v>445.5</v>
      </c>
      <c r="V4" s="17">
        <v>385.5</v>
      </c>
      <c r="W4" s="17">
        <v>385.5</v>
      </c>
      <c r="X4" s="17">
        <v>385.5</v>
      </c>
      <c r="Y4" s="17">
        <v>385.5</v>
      </c>
      <c r="Z4" s="17">
        <v>385.5</v>
      </c>
      <c r="AA4" s="17">
        <v>385.5</v>
      </c>
      <c r="AB4" s="14">
        <f t="shared" ref="AB4:AB14" si="2">SUM(P4:AA4)</f>
        <v>5977.5</v>
      </c>
      <c r="AD4" s="17">
        <f>SUMPRODUCT($P$1:$AA$1,P4:AA4)</f>
        <v>3664.5</v>
      </c>
    </row>
    <row r="5" spans="1:30" ht="14.5" x14ac:dyDescent="0.35">
      <c r="A5" s="15" t="s">
        <v>17</v>
      </c>
      <c r="B5" s="16">
        <f>[1]Forecast!R82</f>
        <v>0</v>
      </c>
      <c r="C5" s="16">
        <f>[1]Forecast!S82</f>
        <v>0</v>
      </c>
      <c r="D5" s="16">
        <f>[1]Forecast!T82</f>
        <v>0</v>
      </c>
      <c r="E5" s="16">
        <f>[1]Forecast!U82</f>
        <v>0</v>
      </c>
      <c r="F5" s="16">
        <f>[1]Forecast!V82</f>
        <v>0</v>
      </c>
      <c r="G5" s="16">
        <f>[1]Forecast!W82</f>
        <v>0</v>
      </c>
      <c r="H5" s="16">
        <f>[1]Forecast!X82</f>
        <v>0</v>
      </c>
      <c r="I5" s="16">
        <f>[1]Forecast!Y82</f>
        <v>0</v>
      </c>
      <c r="J5" s="16">
        <f>[1]Forecast!Z82</f>
        <v>0</v>
      </c>
      <c r="K5" s="16">
        <f>[1]Forecast!AA82</f>
        <v>0</v>
      </c>
      <c r="L5" s="16">
        <f>[1]Forecast!AB82</f>
        <v>0</v>
      </c>
      <c r="M5" s="16">
        <f>[1]Forecast!AC82</f>
        <v>0</v>
      </c>
      <c r="N5" s="12">
        <f t="shared" si="1"/>
        <v>0</v>
      </c>
      <c r="O5" s="2"/>
      <c r="P5" s="18">
        <v>2332</v>
      </c>
      <c r="Q5" s="18">
        <v>1900</v>
      </c>
      <c r="R5" s="18">
        <v>4497</v>
      </c>
      <c r="S5" s="18">
        <v>4850</v>
      </c>
      <c r="T5" s="18">
        <v>5140</v>
      </c>
      <c r="U5" s="18">
        <v>2570</v>
      </c>
      <c r="V5" s="18">
        <v>0</v>
      </c>
      <c r="W5" s="18">
        <v>120</v>
      </c>
      <c r="X5" s="18">
        <v>1570</v>
      </c>
      <c r="Y5" s="18">
        <v>0</v>
      </c>
      <c r="Z5" s="18">
        <v>0</v>
      </c>
      <c r="AA5" s="18">
        <v>0</v>
      </c>
      <c r="AB5" s="14">
        <f t="shared" si="2"/>
        <v>22979</v>
      </c>
      <c r="AD5" s="18">
        <f>SUMPRODUCT($P$1:$AA$1,P5:AA5)</f>
        <v>21289</v>
      </c>
    </row>
    <row r="6" spans="1:30" ht="14.5" x14ac:dyDescent="0.35">
      <c r="A6" s="15" t="s">
        <v>18</v>
      </c>
      <c r="B6" s="16">
        <f>[1]Forecast!R81</f>
        <v>0</v>
      </c>
      <c r="C6" s="16">
        <f>[1]Forecast!S81</f>
        <v>0</v>
      </c>
      <c r="D6" s="16">
        <f>[1]Forecast!T81</f>
        <v>0</v>
      </c>
      <c r="E6" s="16">
        <f>[1]Forecast!U81</f>
        <v>0</v>
      </c>
      <c r="F6" s="16">
        <f>[1]Forecast!V81</f>
        <v>0</v>
      </c>
      <c r="G6" s="16">
        <f>[1]Forecast!W81</f>
        <v>0</v>
      </c>
      <c r="H6" s="16">
        <f>[1]Forecast!X81</f>
        <v>0</v>
      </c>
      <c r="I6" s="16">
        <f>[1]Forecast!Y81</f>
        <v>0</v>
      </c>
      <c r="J6" s="16">
        <f>[1]Forecast!Z81</f>
        <v>0</v>
      </c>
      <c r="K6" s="16">
        <f>[1]Forecast!AA81</f>
        <v>0</v>
      </c>
      <c r="L6" s="16">
        <f>[1]Forecast!AB81</f>
        <v>0</v>
      </c>
      <c r="M6" s="16">
        <f>[1]Forecast!AC81</f>
        <v>0</v>
      </c>
      <c r="N6" s="12">
        <f t="shared" si="1"/>
        <v>0</v>
      </c>
      <c r="O6" s="2"/>
      <c r="P6" s="18">
        <v>1226</v>
      </c>
      <c r="Q6" s="18">
        <v>701</v>
      </c>
      <c r="R6" s="18">
        <v>600</v>
      </c>
      <c r="S6" s="18">
        <v>545</v>
      </c>
      <c r="T6" s="18">
        <v>1225</v>
      </c>
      <c r="U6" s="18">
        <v>2305</v>
      </c>
      <c r="V6" s="18">
        <v>800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4">
        <f t="shared" si="2"/>
        <v>7402</v>
      </c>
      <c r="AD6" s="18">
        <f>SUMPRODUCT($P$1:$AA$1,P6:AA6)</f>
        <v>6602</v>
      </c>
    </row>
    <row r="7" spans="1:30" ht="14.5" x14ac:dyDescent="0.35">
      <c r="A7" s="15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2">
        <f t="shared" si="1"/>
        <v>0</v>
      </c>
      <c r="O7" s="2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4">
        <f t="shared" si="2"/>
        <v>0</v>
      </c>
      <c r="AD7" s="17">
        <f>SUMPRODUCT($P$1:$AA$1,P7:AA7)</f>
        <v>0</v>
      </c>
    </row>
    <row r="8" spans="1:30" ht="5.25" customHeight="1" x14ac:dyDescent="0.3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9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D8" s="1"/>
    </row>
    <row r="9" spans="1:30" ht="14.5" x14ac:dyDescent="0.35">
      <c r="A9" s="10" t="s">
        <v>20</v>
      </c>
      <c r="B9" s="20" t="e">
        <f t="shared" ref="B9:M9" si="3">SUM(B10:B12)</f>
        <v>#REF!</v>
      </c>
      <c r="C9" s="20" t="e">
        <f t="shared" si="3"/>
        <v>#REF!</v>
      </c>
      <c r="D9" s="20" t="e">
        <f t="shared" si="3"/>
        <v>#REF!</v>
      </c>
      <c r="E9" s="20" t="e">
        <f t="shared" si="3"/>
        <v>#REF!</v>
      </c>
      <c r="F9" s="20" t="e">
        <f t="shared" si="3"/>
        <v>#REF!</v>
      </c>
      <c r="G9" s="20" t="e">
        <f t="shared" si="3"/>
        <v>#REF!</v>
      </c>
      <c r="H9" s="20" t="e">
        <f t="shared" si="3"/>
        <v>#REF!</v>
      </c>
      <c r="I9" s="20" t="e">
        <f t="shared" si="3"/>
        <v>#REF!</v>
      </c>
      <c r="J9" s="20" t="e">
        <f t="shared" si="3"/>
        <v>#REF!</v>
      </c>
      <c r="K9" s="20" t="e">
        <f t="shared" si="3"/>
        <v>#REF!</v>
      </c>
      <c r="L9" s="20" t="e">
        <f t="shared" si="3"/>
        <v>#REF!</v>
      </c>
      <c r="M9" s="20" t="e">
        <f t="shared" si="3"/>
        <v>#REF!</v>
      </c>
      <c r="N9" s="12" t="e">
        <f>SUMPRODUCT($B$1:$M$1,B9:M9)</f>
        <v>#REF!</v>
      </c>
      <c r="O9" s="2"/>
      <c r="P9" s="20">
        <f t="shared" ref="P9:AA9" si="4">SUM(P10:P12)</f>
        <v>2203.5</v>
      </c>
      <c r="Q9" s="20">
        <f t="shared" si="4"/>
        <v>2318.09</v>
      </c>
      <c r="R9" s="20">
        <f t="shared" si="4"/>
        <v>2779.25</v>
      </c>
      <c r="S9" s="20">
        <f t="shared" si="4"/>
        <v>3267.36</v>
      </c>
      <c r="T9" s="20">
        <f t="shared" si="4"/>
        <v>3036.38</v>
      </c>
      <c r="U9" s="20">
        <f t="shared" si="4"/>
        <v>2648.23</v>
      </c>
      <c r="V9" s="20">
        <f t="shared" si="4"/>
        <v>2213.5</v>
      </c>
      <c r="W9" s="20">
        <f t="shared" si="4"/>
        <v>2213.5</v>
      </c>
      <c r="X9" s="20">
        <f t="shared" si="4"/>
        <v>2213.5</v>
      </c>
      <c r="Y9" s="20">
        <f t="shared" si="4"/>
        <v>2213.5</v>
      </c>
      <c r="Z9" s="20">
        <f t="shared" si="4"/>
        <v>2213.5</v>
      </c>
      <c r="AA9" s="20">
        <f t="shared" si="4"/>
        <v>2213.5</v>
      </c>
      <c r="AB9" s="14">
        <f t="shared" si="2"/>
        <v>29533.81</v>
      </c>
      <c r="AD9" s="20">
        <f t="shared" ref="AD9:AD12" si="5">SUMPRODUCT($P$1:$AA$1,P9:AA9)</f>
        <v>16252.810000000001</v>
      </c>
    </row>
    <row r="10" spans="1:30" ht="14.5" x14ac:dyDescent="0.35">
      <c r="A10" s="21" t="s">
        <v>21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12">
        <f t="shared" ref="N10:N12" si="6">SUMPRODUCT($B$1:$M$1,B10:M10)</f>
        <v>0</v>
      </c>
      <c r="O10" s="2"/>
      <c r="P10" s="22">
        <v>0</v>
      </c>
      <c r="Q10" s="22">
        <v>0</v>
      </c>
      <c r="R10" s="22">
        <v>560.75</v>
      </c>
      <c r="S10" s="22">
        <v>465.29999999999995</v>
      </c>
      <c r="T10" s="22">
        <v>12.99</v>
      </c>
      <c r="U10" s="22">
        <v>319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14">
        <f t="shared" si="2"/>
        <v>1358.04</v>
      </c>
      <c r="AD10" s="22">
        <f t="shared" si="5"/>
        <v>1358.04</v>
      </c>
    </row>
    <row r="11" spans="1:30" ht="14.5" x14ac:dyDescent="0.35">
      <c r="A11" s="21" t="s">
        <v>22</v>
      </c>
      <c r="B11" s="22"/>
      <c r="C11" s="22"/>
      <c r="D11" s="22"/>
      <c r="E11" s="22"/>
      <c r="F11" s="22"/>
      <c r="G11" s="22"/>
      <c r="H11" s="22"/>
      <c r="I11" s="22"/>
      <c r="J11" s="22">
        <v>2000</v>
      </c>
      <c r="K11" s="22">
        <v>2000</v>
      </c>
      <c r="L11" s="22">
        <v>2000</v>
      </c>
      <c r="M11" s="22">
        <v>2000</v>
      </c>
      <c r="N11" s="12">
        <f t="shared" si="6"/>
        <v>0</v>
      </c>
      <c r="O11" s="2"/>
      <c r="P11" s="22">
        <v>2000</v>
      </c>
      <c r="Q11" s="22">
        <v>2000</v>
      </c>
      <c r="R11" s="22">
        <v>2000</v>
      </c>
      <c r="S11" s="22">
        <v>2000</v>
      </c>
      <c r="T11" s="22">
        <v>2000</v>
      </c>
      <c r="U11" s="22">
        <v>2000</v>
      </c>
      <c r="V11" s="22">
        <v>2000</v>
      </c>
      <c r="W11" s="22">
        <v>2000</v>
      </c>
      <c r="X11" s="22">
        <v>2000</v>
      </c>
      <c r="Y11" s="22">
        <v>2000</v>
      </c>
      <c r="Z11" s="22">
        <v>2000</v>
      </c>
      <c r="AA11" s="22">
        <v>2000</v>
      </c>
      <c r="AB11" s="14">
        <f t="shared" si="2"/>
        <v>24000</v>
      </c>
      <c r="AD11" s="22">
        <f t="shared" si="5"/>
        <v>12000</v>
      </c>
    </row>
    <row r="12" spans="1:30" ht="14.5" x14ac:dyDescent="0.35">
      <c r="A12" s="21" t="s">
        <v>23</v>
      </c>
      <c r="B12" s="22" t="e">
        <f>SUM(#REF!)</f>
        <v>#REF!</v>
      </c>
      <c r="C12" s="22" t="e">
        <f>SUM(#REF!)</f>
        <v>#REF!</v>
      </c>
      <c r="D12" s="22" t="e">
        <f>SUM(#REF!)</f>
        <v>#REF!</v>
      </c>
      <c r="E12" s="22" t="e">
        <f>SUM(#REF!)</f>
        <v>#REF!</v>
      </c>
      <c r="F12" s="22" t="e">
        <f>SUM(#REF!)</f>
        <v>#REF!</v>
      </c>
      <c r="G12" s="22" t="e">
        <f>SUM(#REF!)</f>
        <v>#REF!</v>
      </c>
      <c r="H12" s="22" t="e">
        <f>SUM(#REF!)</f>
        <v>#REF!</v>
      </c>
      <c r="I12" s="22" t="e">
        <f>SUM(#REF!)</f>
        <v>#REF!</v>
      </c>
      <c r="J12" s="22" t="e">
        <f>SUM(#REF!)</f>
        <v>#REF!</v>
      </c>
      <c r="K12" s="22" t="e">
        <f>SUM(#REF!)</f>
        <v>#REF!</v>
      </c>
      <c r="L12" s="22" t="e">
        <f>SUM(#REF!)</f>
        <v>#REF!</v>
      </c>
      <c r="M12" s="22" t="e">
        <f>SUM(#REF!)</f>
        <v>#REF!</v>
      </c>
      <c r="N12" s="12" t="e">
        <f t="shared" si="6"/>
        <v>#REF!</v>
      </c>
      <c r="O12" s="2"/>
      <c r="P12" s="22">
        <v>203.5</v>
      </c>
      <c r="Q12" s="22">
        <v>318.08999999999997</v>
      </c>
      <c r="R12" s="22">
        <v>218.5</v>
      </c>
      <c r="S12" s="22">
        <v>802.06</v>
      </c>
      <c r="T12" s="22">
        <v>1023.39</v>
      </c>
      <c r="U12" s="22">
        <v>329.23</v>
      </c>
      <c r="V12" s="22">
        <v>213.5</v>
      </c>
      <c r="W12" s="22">
        <v>213.5</v>
      </c>
      <c r="X12" s="22">
        <v>213.5</v>
      </c>
      <c r="Y12" s="22">
        <v>213.5</v>
      </c>
      <c r="Z12" s="22">
        <v>213.5</v>
      </c>
      <c r="AA12" s="22">
        <v>213.5</v>
      </c>
      <c r="AB12" s="14">
        <f t="shared" si="2"/>
        <v>4175.7700000000004</v>
      </c>
      <c r="AD12" s="22">
        <f t="shared" si="5"/>
        <v>2894.77</v>
      </c>
    </row>
    <row r="13" spans="1:30" ht="16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9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9"/>
      <c r="AD13" s="1"/>
    </row>
    <row r="14" spans="1:30" ht="14.5" x14ac:dyDescent="0.35">
      <c r="A14" s="23" t="s">
        <v>24</v>
      </c>
      <c r="B14" s="24" t="e">
        <f>B3-B9</f>
        <v>#REF!</v>
      </c>
      <c r="C14" s="24" t="e">
        <f>C3-C9</f>
        <v>#REF!</v>
      </c>
      <c r="D14" s="24" t="e">
        <f>D3-D9</f>
        <v>#REF!</v>
      </c>
      <c r="E14" s="24" t="e">
        <f>E3-E9</f>
        <v>#REF!</v>
      </c>
      <c r="F14" s="24" t="e">
        <f>F3-F9</f>
        <v>#REF!</v>
      </c>
      <c r="G14" s="24" t="e">
        <f>G3-G9</f>
        <v>#REF!</v>
      </c>
      <c r="H14" s="24" t="e">
        <f>H3-H9</f>
        <v>#REF!</v>
      </c>
      <c r="I14" s="24" t="e">
        <f>I3-I9</f>
        <v>#REF!</v>
      </c>
      <c r="J14" s="24" t="e">
        <f>J3-J9</f>
        <v>#REF!</v>
      </c>
      <c r="K14" s="24" t="e">
        <f>K3-K9</f>
        <v>#REF!</v>
      </c>
      <c r="L14" s="24" t="e">
        <f>L3-L9</f>
        <v>#REF!</v>
      </c>
      <c r="M14" s="24" t="e">
        <f>M3-M9</f>
        <v>#REF!</v>
      </c>
      <c r="N14" s="24" t="e">
        <f>N3-N9</f>
        <v>#REF!</v>
      </c>
      <c r="O14" s="2"/>
      <c r="P14" s="24">
        <f>P3-P9</f>
        <v>2023.5</v>
      </c>
      <c r="Q14" s="24">
        <f>Q3-Q9</f>
        <v>872.90999999999985</v>
      </c>
      <c r="R14" s="24">
        <f>R3-R9</f>
        <v>2836.75</v>
      </c>
      <c r="S14" s="24">
        <f>S3-S9</f>
        <v>2631.14</v>
      </c>
      <c r="T14" s="24">
        <f>T3-T9</f>
        <v>4266.12</v>
      </c>
      <c r="U14" s="24">
        <f>U3-U9</f>
        <v>2672.27</v>
      </c>
      <c r="V14" s="24">
        <f>V3-V9</f>
        <v>-1028</v>
      </c>
      <c r="W14" s="24">
        <f>W3-W9</f>
        <v>-1708</v>
      </c>
      <c r="X14" s="24">
        <f>X3-X9</f>
        <v>-258</v>
      </c>
      <c r="Y14" s="24">
        <f>Y3-Y9</f>
        <v>-1828</v>
      </c>
      <c r="Z14" s="24">
        <f>Z3-Z9</f>
        <v>-1828</v>
      </c>
      <c r="AA14" s="24">
        <f>AA3-AA9</f>
        <v>-1828</v>
      </c>
      <c r="AB14" s="24">
        <f t="shared" si="2"/>
        <v>6824.6899999999987</v>
      </c>
      <c r="AD14" s="24">
        <f>SUMPRODUCT($P$1:$AA$1,P14:AA14)</f>
        <v>15302.689999999999</v>
      </c>
    </row>
    <row r="15" spans="1:30" s="120" customFormat="1" ht="14.5" x14ac:dyDescent="0.35">
      <c r="A15" s="117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9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D15" s="118"/>
    </row>
    <row r="16" spans="1:30" s="120" customFormat="1" ht="14.5" x14ac:dyDescent="0.35">
      <c r="A16" s="117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9"/>
      <c r="P16" s="118">
        <f>P3*0.21</f>
        <v>887.67</v>
      </c>
      <c r="Q16" s="118">
        <f t="shared" ref="Q16:Z16" si="7">Q3*0.21</f>
        <v>670.11</v>
      </c>
      <c r="R16" s="118">
        <f t="shared" si="7"/>
        <v>1179.3599999999999</v>
      </c>
      <c r="S16" s="118">
        <f t="shared" si="7"/>
        <v>1238.6849999999999</v>
      </c>
      <c r="T16" s="118">
        <f t="shared" si="7"/>
        <v>1533.5249999999999</v>
      </c>
      <c r="U16" s="118">
        <f t="shared" si="7"/>
        <v>1117.3050000000001</v>
      </c>
      <c r="V16" s="118">
        <f t="shared" si="7"/>
        <v>248.95499999999998</v>
      </c>
      <c r="W16" s="118">
        <f t="shared" si="7"/>
        <v>106.155</v>
      </c>
      <c r="X16" s="118">
        <f t="shared" si="7"/>
        <v>410.65499999999997</v>
      </c>
      <c r="Y16" s="118">
        <f t="shared" si="7"/>
        <v>80.954999999999998</v>
      </c>
      <c r="Z16" s="118">
        <f t="shared" si="7"/>
        <v>80.954999999999998</v>
      </c>
      <c r="AA16" s="118"/>
      <c r="AB16" s="118"/>
      <c r="AD16" s="118"/>
    </row>
    <row r="17" spans="1:30" s="120" customFormat="1" ht="14.5" x14ac:dyDescent="0.35">
      <c r="A17" s="117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9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D17" s="118"/>
    </row>
    <row r="18" spans="1:30" ht="14.5" x14ac:dyDescent="0.35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1"/>
      <c r="P18" s="27"/>
      <c r="Q18" s="27"/>
      <c r="R18" s="27"/>
      <c r="S18" s="27"/>
      <c r="T18" s="27"/>
      <c r="U18" s="27"/>
      <c r="V18" s="26"/>
      <c r="W18" s="26"/>
      <c r="X18" s="26"/>
      <c r="Y18" s="26"/>
      <c r="Z18" s="26"/>
      <c r="AA18" s="26"/>
      <c r="AB18" s="26"/>
      <c r="AD18" s="26"/>
    </row>
    <row r="19" spans="1:30" ht="14.5" x14ac:dyDescent="0.35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1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D19" s="26"/>
    </row>
    <row r="20" spans="1:30" ht="14.5" customHeight="1" collapsed="1" x14ac:dyDescent="0.3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30" ht="14.5" hidden="1" outlineLevel="1" x14ac:dyDescent="0.3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12">
        <f t="shared" ref="N21:N26" si="8">SUMPRODUCT($B$1:$M$1,B21:M21)</f>
        <v>0</v>
      </c>
      <c r="O21" s="2"/>
      <c r="P21" s="29">
        <v>600</v>
      </c>
      <c r="Q21" s="29">
        <v>600</v>
      </c>
      <c r="R21" s="29">
        <v>600</v>
      </c>
      <c r="S21" s="29">
        <v>600</v>
      </c>
      <c r="T21" s="29">
        <v>600</v>
      </c>
      <c r="U21" s="29">
        <v>600</v>
      </c>
      <c r="V21" s="29">
        <v>600</v>
      </c>
      <c r="W21" s="29">
        <v>600</v>
      </c>
      <c r="X21" s="29">
        <v>600</v>
      </c>
      <c r="Y21" s="29">
        <v>600</v>
      </c>
      <c r="Z21" s="29">
        <v>600</v>
      </c>
      <c r="AA21" s="29">
        <v>600</v>
      </c>
      <c r="AB21" s="14">
        <f>SUMPRODUCT($P$1:$AA$1,P21:AA21)</f>
        <v>3600</v>
      </c>
    </row>
    <row r="22" spans="1:30" ht="14.5" hidden="1" outlineLevel="1" x14ac:dyDescent="0.35">
      <c r="A22" s="28" t="s">
        <v>26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12">
        <f t="shared" si="8"/>
        <v>0</v>
      </c>
      <c r="O22" s="2"/>
      <c r="P22" s="29">
        <v>50</v>
      </c>
      <c r="Q22" s="30">
        <v>130</v>
      </c>
      <c r="R22" s="29">
        <v>50</v>
      </c>
      <c r="S22" s="29">
        <v>130</v>
      </c>
      <c r="T22" s="29">
        <v>50</v>
      </c>
      <c r="U22" s="29">
        <v>130</v>
      </c>
      <c r="V22" s="29">
        <v>50</v>
      </c>
      <c r="W22" s="29">
        <v>130</v>
      </c>
      <c r="X22" s="29">
        <v>50</v>
      </c>
      <c r="Y22" s="29">
        <v>130</v>
      </c>
      <c r="Z22" s="29">
        <v>50</v>
      </c>
      <c r="AA22" s="29">
        <v>130</v>
      </c>
      <c r="AB22" s="14">
        <f t="shared" ref="AB22:AB30" si="9">SUMPRODUCT($P$1:$AA$1,P22:AA22)</f>
        <v>540</v>
      </c>
    </row>
    <row r="23" spans="1:30" ht="14.5" hidden="1" outlineLevel="1" x14ac:dyDescent="0.35">
      <c r="A23" s="28" t="s">
        <v>27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12">
        <f t="shared" si="8"/>
        <v>0</v>
      </c>
      <c r="O23" s="2"/>
      <c r="P23" s="29">
        <v>170</v>
      </c>
      <c r="Q23" s="29">
        <v>170</v>
      </c>
      <c r="R23" s="29">
        <v>170</v>
      </c>
      <c r="S23" s="29">
        <v>170</v>
      </c>
      <c r="T23" s="29">
        <v>170</v>
      </c>
      <c r="U23" s="29">
        <v>100</v>
      </c>
      <c r="V23" s="29">
        <v>100</v>
      </c>
      <c r="W23" s="29">
        <v>170</v>
      </c>
      <c r="X23" s="29">
        <v>170</v>
      </c>
      <c r="Y23" s="29">
        <v>170</v>
      </c>
      <c r="Z23" s="29">
        <v>170</v>
      </c>
      <c r="AA23" s="29">
        <v>170</v>
      </c>
      <c r="AB23" s="14">
        <f t="shared" si="9"/>
        <v>950</v>
      </c>
    </row>
    <row r="24" spans="1:30" ht="14.5" hidden="1" outlineLevel="1" x14ac:dyDescent="0.35">
      <c r="A24" s="28" t="s">
        <v>29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12">
        <f t="shared" si="8"/>
        <v>0</v>
      </c>
      <c r="O24" s="2"/>
      <c r="P24" s="29">
        <v>100</v>
      </c>
      <c r="Q24" s="30">
        <v>100</v>
      </c>
      <c r="R24" s="29">
        <v>100</v>
      </c>
      <c r="S24" s="29">
        <v>100</v>
      </c>
      <c r="T24" s="29">
        <v>100</v>
      </c>
      <c r="U24" s="29">
        <v>100</v>
      </c>
      <c r="V24" s="29">
        <v>100</v>
      </c>
      <c r="W24" s="29">
        <v>100</v>
      </c>
      <c r="X24" s="29">
        <v>100</v>
      </c>
      <c r="Y24" s="29">
        <v>100</v>
      </c>
      <c r="Z24" s="29">
        <v>100</v>
      </c>
      <c r="AA24" s="29">
        <v>100</v>
      </c>
      <c r="AB24" s="14">
        <f t="shared" si="9"/>
        <v>600</v>
      </c>
    </row>
    <row r="25" spans="1:30" ht="14.5" hidden="1" outlineLevel="1" x14ac:dyDescent="0.35">
      <c r="A25" s="28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12">
        <f t="shared" si="8"/>
        <v>0</v>
      </c>
      <c r="O25" s="2"/>
      <c r="P25" s="29">
        <v>50</v>
      </c>
      <c r="Q25" s="30">
        <v>50</v>
      </c>
      <c r="R25" s="29">
        <v>50</v>
      </c>
      <c r="S25" s="29">
        <v>50</v>
      </c>
      <c r="T25" s="29">
        <v>50</v>
      </c>
      <c r="U25" s="29">
        <v>50</v>
      </c>
      <c r="V25" s="29">
        <v>50</v>
      </c>
      <c r="W25" s="29">
        <v>50</v>
      </c>
      <c r="X25" s="29">
        <v>50</v>
      </c>
      <c r="Y25" s="29">
        <v>50</v>
      </c>
      <c r="Z25" s="29">
        <v>50</v>
      </c>
      <c r="AA25" s="29">
        <v>50</v>
      </c>
      <c r="AB25" s="14">
        <f t="shared" si="9"/>
        <v>300</v>
      </c>
    </row>
    <row r="26" spans="1:30" ht="14.5" hidden="1" outlineLevel="1" x14ac:dyDescent="0.35">
      <c r="A26" s="28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12">
        <f t="shared" si="8"/>
        <v>0</v>
      </c>
      <c r="O26" s="2"/>
      <c r="P26" s="29">
        <v>75</v>
      </c>
      <c r="Q26" s="29">
        <v>75</v>
      </c>
      <c r="R26" s="29">
        <v>75</v>
      </c>
      <c r="S26" s="29">
        <v>75</v>
      </c>
      <c r="T26" s="29">
        <v>75</v>
      </c>
      <c r="U26" s="29">
        <v>75</v>
      </c>
      <c r="V26" s="29">
        <v>75</v>
      </c>
      <c r="W26" s="29">
        <v>75</v>
      </c>
      <c r="X26" s="29">
        <v>75</v>
      </c>
      <c r="Y26" s="29">
        <v>75</v>
      </c>
      <c r="Z26" s="29">
        <v>75</v>
      </c>
      <c r="AA26" s="29">
        <v>75</v>
      </c>
      <c r="AB26" s="14">
        <f t="shared" si="9"/>
        <v>450</v>
      </c>
    </row>
    <row r="27" spans="1:30" ht="14" customHeight="1" collapsed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30" ht="15" hidden="1" customHeight="1" outlineLevel="1" x14ac:dyDescent="0.35">
      <c r="A28" s="28" t="s">
        <v>51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12"/>
      <c r="O28" s="2"/>
      <c r="P28" s="29">
        <v>100</v>
      </c>
      <c r="Q28" s="29">
        <v>100</v>
      </c>
      <c r="R28" s="29">
        <v>100</v>
      </c>
      <c r="S28" s="29">
        <v>100</v>
      </c>
      <c r="T28" s="29">
        <v>100</v>
      </c>
      <c r="U28" s="29">
        <v>100</v>
      </c>
      <c r="V28" s="29">
        <v>100</v>
      </c>
      <c r="W28" s="29">
        <v>100</v>
      </c>
      <c r="X28" s="29">
        <v>100</v>
      </c>
      <c r="Y28" s="29">
        <v>100</v>
      </c>
      <c r="Z28" s="29">
        <v>100</v>
      </c>
      <c r="AA28" s="29">
        <v>100</v>
      </c>
      <c r="AB28" s="14">
        <f t="shared" si="9"/>
        <v>600</v>
      </c>
    </row>
    <row r="29" spans="1:30" ht="14.5" hidden="1" outlineLevel="1" x14ac:dyDescent="0.35">
      <c r="A29" s="28" t="s">
        <v>28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12">
        <f>SUMPRODUCT($B$1:$M$1,B29:M29)</f>
        <v>0</v>
      </c>
      <c r="O29" s="2"/>
      <c r="P29" s="29">
        <v>200</v>
      </c>
      <c r="Q29" s="29">
        <v>200</v>
      </c>
      <c r="R29" s="29">
        <v>200</v>
      </c>
      <c r="S29" s="29">
        <v>200</v>
      </c>
      <c r="T29" s="29">
        <v>200</v>
      </c>
      <c r="U29" s="29">
        <v>200</v>
      </c>
      <c r="V29" s="29">
        <v>200</v>
      </c>
      <c r="W29" s="29">
        <v>200</v>
      </c>
      <c r="X29" s="29">
        <v>200</v>
      </c>
      <c r="Y29" s="29">
        <v>200</v>
      </c>
      <c r="Z29" s="29">
        <v>200</v>
      </c>
      <c r="AA29" s="29">
        <v>200</v>
      </c>
      <c r="AB29" s="14">
        <f t="shared" si="9"/>
        <v>1200</v>
      </c>
    </row>
    <row r="30" spans="1:30" ht="14.5" hidden="1" outlineLevel="1" x14ac:dyDescent="0.35">
      <c r="A30" s="28" t="s">
        <v>52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12"/>
      <c r="O30" s="2"/>
      <c r="P30" s="29">
        <v>400</v>
      </c>
      <c r="Q30" s="29">
        <v>400</v>
      </c>
      <c r="R30" s="29">
        <v>400</v>
      </c>
      <c r="S30" s="29">
        <v>400</v>
      </c>
      <c r="T30" s="29">
        <v>400</v>
      </c>
      <c r="U30" s="29">
        <v>400</v>
      </c>
      <c r="V30" s="29">
        <v>400</v>
      </c>
      <c r="W30" s="29">
        <v>400</v>
      </c>
      <c r="X30" s="29">
        <v>400</v>
      </c>
      <c r="Y30" s="29">
        <v>400</v>
      </c>
      <c r="Z30" s="29">
        <v>400</v>
      </c>
      <c r="AA30" s="29">
        <v>400</v>
      </c>
      <c r="AB30" s="14">
        <f t="shared" si="9"/>
        <v>2400</v>
      </c>
    </row>
    <row r="31" spans="1:30" ht="14.5" x14ac:dyDescent="0.3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30" ht="14.5" x14ac:dyDescent="0.35">
      <c r="A32" s="31" t="s">
        <v>32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12">
        <f t="shared" ref="N32" si="10">SUMPRODUCT($B$1:$M$1,B32:M32)</f>
        <v>0</v>
      </c>
      <c r="O32" s="2"/>
      <c r="P32" s="32">
        <f>P11-P21-P22-P23-P29-P24-P25-P26-P28-P30</f>
        <v>255</v>
      </c>
      <c r="Q32" s="32">
        <f>Q11-Q21-Q22-Q23-Q29-Q24-Q25</f>
        <v>750</v>
      </c>
      <c r="R32" s="32">
        <f>R11-R21-R22-R23-R29-R24-R25</f>
        <v>830</v>
      </c>
      <c r="S32" s="32">
        <f>S11-S21-S22-S23-S29-S24-S25</f>
        <v>750</v>
      </c>
      <c r="T32" s="32">
        <f>T11-T21-T22-T23-T29-T24-T25</f>
        <v>830</v>
      </c>
      <c r="U32" s="32">
        <f>U11-U21-U22-U23-U29-U24-U25</f>
        <v>820</v>
      </c>
      <c r="V32" s="32">
        <f>V11-V21-V22-V23-V29-V24-V25</f>
        <v>900</v>
      </c>
      <c r="W32" s="32">
        <f>W11-W21-W22-W23-W29-W24-W25</f>
        <v>750</v>
      </c>
      <c r="X32" s="32">
        <f>X11-X21-X22-X23-X29-X24-X25</f>
        <v>830</v>
      </c>
      <c r="Y32" s="32">
        <f>Y11-Y21-Y22-Y23-Y29-Y24-Y25</f>
        <v>750</v>
      </c>
      <c r="Z32" s="32">
        <f>Z11-Z21-Z22-Z23-Z29-Z24-Z25-Z26</f>
        <v>755</v>
      </c>
      <c r="AA32" s="32">
        <f>AA11-AA21-AA22-AA23-AA29-AA24-AA25-AA26</f>
        <v>675</v>
      </c>
      <c r="AB32" s="14">
        <f t="shared" ref="AB32" si="11">SUMPRODUCT($P$1:$AA$1,P32:AA32)</f>
        <v>4235</v>
      </c>
    </row>
    <row r="33" spans="1:27" ht="14.5" x14ac:dyDescent="0.3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5" x14ac:dyDescent="0.35">
      <c r="A34" t="s">
        <v>55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"/>
      <c r="P34" s="1">
        <f>P32-P35-P36</f>
        <v>105</v>
      </c>
      <c r="Q34" s="1">
        <f t="shared" ref="Q34:Z34" si="12">Q32-Q35-Q36</f>
        <v>600</v>
      </c>
      <c r="R34" s="1">
        <f t="shared" si="12"/>
        <v>680</v>
      </c>
      <c r="S34" s="1">
        <f t="shared" si="12"/>
        <v>600</v>
      </c>
      <c r="T34" s="1">
        <f t="shared" si="12"/>
        <v>680</v>
      </c>
      <c r="U34" s="1">
        <f t="shared" si="12"/>
        <v>670</v>
      </c>
      <c r="V34" s="1">
        <f t="shared" si="12"/>
        <v>750</v>
      </c>
      <c r="W34" s="1">
        <f t="shared" si="12"/>
        <v>600</v>
      </c>
      <c r="X34" s="1">
        <f t="shared" si="12"/>
        <v>680</v>
      </c>
      <c r="Y34" s="1">
        <f t="shared" si="12"/>
        <v>600</v>
      </c>
      <c r="Z34" s="1">
        <f t="shared" si="12"/>
        <v>605</v>
      </c>
      <c r="AA34" s="1">
        <f>AA32*0.5</f>
        <v>337.5</v>
      </c>
    </row>
    <row r="35" spans="1:27" ht="14.5" x14ac:dyDescent="0.35">
      <c r="A35" t="s">
        <v>53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"/>
      <c r="P35" s="1">
        <v>100</v>
      </c>
      <c r="Q35" s="1">
        <v>100</v>
      </c>
      <c r="R35" s="1">
        <v>100</v>
      </c>
      <c r="S35" s="1">
        <v>100</v>
      </c>
      <c r="T35" s="1">
        <v>100</v>
      </c>
      <c r="U35" s="1">
        <v>100</v>
      </c>
      <c r="V35" s="1">
        <v>100</v>
      </c>
      <c r="W35" s="1">
        <v>100</v>
      </c>
      <c r="X35" s="1">
        <v>100</v>
      </c>
      <c r="Y35" s="1">
        <v>100</v>
      </c>
      <c r="Z35" s="1">
        <v>100</v>
      </c>
      <c r="AA35" s="1">
        <f t="shared" ref="AA35" si="13">AA32*0.25</f>
        <v>168.75</v>
      </c>
    </row>
    <row r="36" spans="1:27" ht="14.5" x14ac:dyDescent="0.35">
      <c r="A36" t="s">
        <v>54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"/>
      <c r="P36" s="1">
        <v>50</v>
      </c>
      <c r="Q36" s="1">
        <v>50</v>
      </c>
      <c r="R36" s="1">
        <v>50</v>
      </c>
      <c r="S36" s="1">
        <v>50</v>
      </c>
      <c r="T36" s="1">
        <v>50</v>
      </c>
      <c r="U36" s="1">
        <v>50</v>
      </c>
      <c r="V36" s="1">
        <v>50</v>
      </c>
      <c r="W36" s="1">
        <v>50</v>
      </c>
      <c r="X36" s="1">
        <v>50</v>
      </c>
      <c r="Y36" s="1">
        <v>50</v>
      </c>
      <c r="Z36" s="1">
        <v>50</v>
      </c>
      <c r="AA36" s="1">
        <f t="shared" ref="AA36" si="14">AA32*0.25</f>
        <v>168.75</v>
      </c>
    </row>
    <row r="37" spans="1:27" ht="14.5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5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5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.5" x14ac:dyDescent="0.3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.5" x14ac:dyDescent="0.3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.5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5" x14ac:dyDescent="0.3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.5" x14ac:dyDescent="0.3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5" x14ac:dyDescent="0.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5" x14ac:dyDescent="0.3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5" x14ac:dyDescent="0.3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5" x14ac:dyDescent="0.3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4.5" x14ac:dyDescent="0.3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4.5" x14ac:dyDescent="0.3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4.5" x14ac:dyDescent="0.3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4.5" x14ac:dyDescent="0.3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4.5" x14ac:dyDescent="0.3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4.5" x14ac:dyDescent="0.3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4.5" x14ac:dyDescent="0.3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4.5" x14ac:dyDescent="0.3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4.5" x14ac:dyDescent="0.3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4.5" x14ac:dyDescent="0.3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4.5" x14ac:dyDescent="0.3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4.5" x14ac:dyDescent="0.3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4.5" x14ac:dyDescent="0.3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4.5" x14ac:dyDescent="0.3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4.5" x14ac:dyDescent="0.3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4.5" x14ac:dyDescent="0.3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4.5" x14ac:dyDescent="0.3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4.5" x14ac:dyDescent="0.3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4.5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4.5" x14ac:dyDescent="0.3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4.5" x14ac:dyDescent="0.3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4.5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4.5" x14ac:dyDescent="0.3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4.5" x14ac:dyDescent="0.3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4.5" x14ac:dyDescent="0.3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4.5" x14ac:dyDescent="0.3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4.5" x14ac:dyDescent="0.3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4.5" x14ac:dyDescent="0.3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4.5" x14ac:dyDescent="0.3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4.5" x14ac:dyDescent="0.3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4.5" x14ac:dyDescent="0.3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4.5" x14ac:dyDescent="0.3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4.5" x14ac:dyDescent="0.3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4.5" x14ac:dyDescent="0.3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4.5" x14ac:dyDescent="0.3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4.5" x14ac:dyDescent="0.3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4.5" x14ac:dyDescent="0.3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4.5" x14ac:dyDescent="0.3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4.5" x14ac:dyDescent="0.3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4.5" x14ac:dyDescent="0.3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4.5" x14ac:dyDescent="0.3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4.5" x14ac:dyDescent="0.3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4.5" x14ac:dyDescent="0.3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4.5" x14ac:dyDescent="0.3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4.5" x14ac:dyDescent="0.3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4.5" x14ac:dyDescent="0.3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4.5" x14ac:dyDescent="0.3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4.5" x14ac:dyDescent="0.3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4.5" x14ac:dyDescent="0.3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4.5" x14ac:dyDescent="0.3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4.5" x14ac:dyDescent="0.3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4.5" x14ac:dyDescent="0.3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4.5" x14ac:dyDescent="0.3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4.5" x14ac:dyDescent="0.3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4.5" x14ac:dyDescent="0.3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4.5" x14ac:dyDescent="0.3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4.5" x14ac:dyDescent="0.3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4.5" x14ac:dyDescent="0.3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4.5" x14ac:dyDescent="0.3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4.5" x14ac:dyDescent="0.3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4.5" x14ac:dyDescent="0.3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4.5" x14ac:dyDescent="0.3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4.5" x14ac:dyDescent="0.3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4.5" x14ac:dyDescent="0.3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4.5" x14ac:dyDescent="0.3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4.5" x14ac:dyDescent="0.3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4.5" x14ac:dyDescent="0.3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4.5" x14ac:dyDescent="0.3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4.5" x14ac:dyDescent="0.3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4.5" x14ac:dyDescent="0.3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4.5" x14ac:dyDescent="0.3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4.5" x14ac:dyDescent="0.3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4.5" x14ac:dyDescent="0.3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4.5" x14ac:dyDescent="0.3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4.5" x14ac:dyDescent="0.3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4.5" x14ac:dyDescent="0.3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4.5" x14ac:dyDescent="0.3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4.5" x14ac:dyDescent="0.3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4.5" x14ac:dyDescent="0.3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4.5" x14ac:dyDescent="0.3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5" x14ac:dyDescent="0.3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5" x14ac:dyDescent="0.3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5" x14ac:dyDescent="0.3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5" x14ac:dyDescent="0.3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5" x14ac:dyDescent="0.3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5" x14ac:dyDescent="0.3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5" x14ac:dyDescent="0.3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5" x14ac:dyDescent="0.3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5" x14ac:dyDescent="0.3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5" x14ac:dyDescent="0.3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5" x14ac:dyDescent="0.3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5" x14ac:dyDescent="0.3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5" x14ac:dyDescent="0.3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5" x14ac:dyDescent="0.3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5" x14ac:dyDescent="0.3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5" x14ac:dyDescent="0.3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5" x14ac:dyDescent="0.3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5" x14ac:dyDescent="0.3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5" x14ac:dyDescent="0.3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5" x14ac:dyDescent="0.3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5" x14ac:dyDescent="0.3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5" x14ac:dyDescent="0.3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5" x14ac:dyDescent="0.3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5" x14ac:dyDescent="0.3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5" x14ac:dyDescent="0.3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5" x14ac:dyDescent="0.3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5" x14ac:dyDescent="0.3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5" x14ac:dyDescent="0.3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5" x14ac:dyDescent="0.3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5" x14ac:dyDescent="0.3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5" x14ac:dyDescent="0.3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5" x14ac:dyDescent="0.3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5" x14ac:dyDescent="0.3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5" x14ac:dyDescent="0.3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5" x14ac:dyDescent="0.3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5" x14ac:dyDescent="0.3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5" x14ac:dyDescent="0.3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5" x14ac:dyDescent="0.3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5" x14ac:dyDescent="0.3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5" x14ac:dyDescent="0.3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5" x14ac:dyDescent="0.3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5" x14ac:dyDescent="0.3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5" x14ac:dyDescent="0.3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5" x14ac:dyDescent="0.3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5" x14ac:dyDescent="0.3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5" x14ac:dyDescent="0.3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5" x14ac:dyDescent="0.3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5" x14ac:dyDescent="0.3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5" x14ac:dyDescent="0.3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5" x14ac:dyDescent="0.3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5" x14ac:dyDescent="0.3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5" x14ac:dyDescent="0.3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5" x14ac:dyDescent="0.3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5" x14ac:dyDescent="0.3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5" x14ac:dyDescent="0.3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5" x14ac:dyDescent="0.3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5" x14ac:dyDescent="0.3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5" x14ac:dyDescent="0.3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5" x14ac:dyDescent="0.3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5" x14ac:dyDescent="0.3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5" x14ac:dyDescent="0.3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5" x14ac:dyDescent="0.3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5" x14ac:dyDescent="0.3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5" x14ac:dyDescent="0.3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5" x14ac:dyDescent="0.3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5" x14ac:dyDescent="0.3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5" x14ac:dyDescent="0.3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5" x14ac:dyDescent="0.3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5" x14ac:dyDescent="0.3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5" x14ac:dyDescent="0.3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5" x14ac:dyDescent="0.3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5" x14ac:dyDescent="0.3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5" x14ac:dyDescent="0.3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5" x14ac:dyDescent="0.3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5" x14ac:dyDescent="0.3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5" x14ac:dyDescent="0.3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5" x14ac:dyDescent="0.3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5" x14ac:dyDescent="0.3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5" x14ac:dyDescent="0.3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5" x14ac:dyDescent="0.3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5" x14ac:dyDescent="0.3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5" x14ac:dyDescent="0.3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5" x14ac:dyDescent="0.3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5" x14ac:dyDescent="0.3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5" x14ac:dyDescent="0.3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5" x14ac:dyDescent="0.3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5" x14ac:dyDescent="0.3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5" x14ac:dyDescent="0.3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5" x14ac:dyDescent="0.3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5" x14ac:dyDescent="0.3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5" x14ac:dyDescent="0.3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5" x14ac:dyDescent="0.3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5" x14ac:dyDescent="0.3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5" x14ac:dyDescent="0.3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5" x14ac:dyDescent="0.3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5" x14ac:dyDescent="0.3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5" x14ac:dyDescent="0.3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5" x14ac:dyDescent="0.3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5" x14ac:dyDescent="0.3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5" x14ac:dyDescent="0.3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5" x14ac:dyDescent="0.3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5" x14ac:dyDescent="0.3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5" x14ac:dyDescent="0.3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5" x14ac:dyDescent="0.3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5" x14ac:dyDescent="0.3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5" x14ac:dyDescent="0.3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5" x14ac:dyDescent="0.3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5" x14ac:dyDescent="0.3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5" x14ac:dyDescent="0.3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5" x14ac:dyDescent="0.3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5" x14ac:dyDescent="0.3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5" x14ac:dyDescent="0.3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5" x14ac:dyDescent="0.3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5" x14ac:dyDescent="0.3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5" x14ac:dyDescent="0.3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5" x14ac:dyDescent="0.3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5" x14ac:dyDescent="0.3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5" x14ac:dyDescent="0.3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5" x14ac:dyDescent="0.3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5" x14ac:dyDescent="0.3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5" x14ac:dyDescent="0.3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5" x14ac:dyDescent="0.3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5" x14ac:dyDescent="0.3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5" x14ac:dyDescent="0.3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5" x14ac:dyDescent="0.3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5" x14ac:dyDescent="0.3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5" x14ac:dyDescent="0.3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5" x14ac:dyDescent="0.3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5" x14ac:dyDescent="0.3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5" x14ac:dyDescent="0.3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5" x14ac:dyDescent="0.3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5" x14ac:dyDescent="0.3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5" x14ac:dyDescent="0.3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5" x14ac:dyDescent="0.3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5" x14ac:dyDescent="0.3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5" x14ac:dyDescent="0.3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5" x14ac:dyDescent="0.3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5" x14ac:dyDescent="0.3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5" x14ac:dyDescent="0.3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5" x14ac:dyDescent="0.3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5" x14ac:dyDescent="0.3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5" x14ac:dyDescent="0.3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5" x14ac:dyDescent="0.3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5" x14ac:dyDescent="0.3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5" x14ac:dyDescent="0.3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5" x14ac:dyDescent="0.3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5" x14ac:dyDescent="0.3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5" x14ac:dyDescent="0.3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5" x14ac:dyDescent="0.3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5" x14ac:dyDescent="0.3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5" x14ac:dyDescent="0.3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5" x14ac:dyDescent="0.3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5" x14ac:dyDescent="0.3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5" x14ac:dyDescent="0.3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5" x14ac:dyDescent="0.3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5" x14ac:dyDescent="0.3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5" x14ac:dyDescent="0.3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5" x14ac:dyDescent="0.3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5" x14ac:dyDescent="0.3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5" x14ac:dyDescent="0.3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5" x14ac:dyDescent="0.3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5" x14ac:dyDescent="0.3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5" x14ac:dyDescent="0.3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5" x14ac:dyDescent="0.3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5" x14ac:dyDescent="0.3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5" x14ac:dyDescent="0.3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5" x14ac:dyDescent="0.3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5" x14ac:dyDescent="0.3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5" x14ac:dyDescent="0.3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5" x14ac:dyDescent="0.3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5" x14ac:dyDescent="0.3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5" x14ac:dyDescent="0.3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5" x14ac:dyDescent="0.3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5" x14ac:dyDescent="0.3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5" x14ac:dyDescent="0.3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5" x14ac:dyDescent="0.3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5" x14ac:dyDescent="0.3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5" x14ac:dyDescent="0.3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5" x14ac:dyDescent="0.3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5" x14ac:dyDescent="0.3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5" x14ac:dyDescent="0.3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5" x14ac:dyDescent="0.3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5" x14ac:dyDescent="0.3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5" x14ac:dyDescent="0.3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5" x14ac:dyDescent="0.3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5" x14ac:dyDescent="0.3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5" x14ac:dyDescent="0.3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5" x14ac:dyDescent="0.3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5" x14ac:dyDescent="0.3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5" x14ac:dyDescent="0.3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5" x14ac:dyDescent="0.3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5" x14ac:dyDescent="0.3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5" x14ac:dyDescent="0.3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5" x14ac:dyDescent="0.3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5" x14ac:dyDescent="0.3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5" x14ac:dyDescent="0.3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5" x14ac:dyDescent="0.3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5" x14ac:dyDescent="0.3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5" x14ac:dyDescent="0.3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5" x14ac:dyDescent="0.3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5" x14ac:dyDescent="0.3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5" x14ac:dyDescent="0.3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5" x14ac:dyDescent="0.3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5" x14ac:dyDescent="0.3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5" x14ac:dyDescent="0.3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5" x14ac:dyDescent="0.3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5" x14ac:dyDescent="0.3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5" x14ac:dyDescent="0.3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5" x14ac:dyDescent="0.3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5" x14ac:dyDescent="0.3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5" x14ac:dyDescent="0.3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5" x14ac:dyDescent="0.3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5" x14ac:dyDescent="0.3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5" x14ac:dyDescent="0.3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5" x14ac:dyDescent="0.3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5" x14ac:dyDescent="0.3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5" x14ac:dyDescent="0.3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5" x14ac:dyDescent="0.3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5" x14ac:dyDescent="0.3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5" x14ac:dyDescent="0.3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5" x14ac:dyDescent="0.3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5" x14ac:dyDescent="0.3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5" x14ac:dyDescent="0.3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5" x14ac:dyDescent="0.3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5" x14ac:dyDescent="0.3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5" x14ac:dyDescent="0.3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5" x14ac:dyDescent="0.3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5" x14ac:dyDescent="0.3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5" x14ac:dyDescent="0.3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5" x14ac:dyDescent="0.3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5" x14ac:dyDescent="0.3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5" x14ac:dyDescent="0.3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5" x14ac:dyDescent="0.3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5" x14ac:dyDescent="0.3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5" x14ac:dyDescent="0.3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5" x14ac:dyDescent="0.3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5" x14ac:dyDescent="0.3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5" x14ac:dyDescent="0.3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5" x14ac:dyDescent="0.3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5" x14ac:dyDescent="0.3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5" x14ac:dyDescent="0.3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5" x14ac:dyDescent="0.3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5" x14ac:dyDescent="0.3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5" x14ac:dyDescent="0.3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5" x14ac:dyDescent="0.3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5" x14ac:dyDescent="0.3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5" x14ac:dyDescent="0.3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5" x14ac:dyDescent="0.3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5" x14ac:dyDescent="0.3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5" x14ac:dyDescent="0.3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5" x14ac:dyDescent="0.3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5" x14ac:dyDescent="0.3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5" x14ac:dyDescent="0.3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5" x14ac:dyDescent="0.3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5" x14ac:dyDescent="0.3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5" x14ac:dyDescent="0.3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5" x14ac:dyDescent="0.3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5" x14ac:dyDescent="0.3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5" x14ac:dyDescent="0.3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5" x14ac:dyDescent="0.3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5" x14ac:dyDescent="0.3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5" x14ac:dyDescent="0.3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5" x14ac:dyDescent="0.3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5" x14ac:dyDescent="0.3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5" x14ac:dyDescent="0.3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5" x14ac:dyDescent="0.3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5" x14ac:dyDescent="0.3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5" x14ac:dyDescent="0.3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5" x14ac:dyDescent="0.3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5" x14ac:dyDescent="0.3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5" x14ac:dyDescent="0.3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5" x14ac:dyDescent="0.3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5" x14ac:dyDescent="0.3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5" x14ac:dyDescent="0.3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5" x14ac:dyDescent="0.3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5" x14ac:dyDescent="0.3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5" x14ac:dyDescent="0.3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5" x14ac:dyDescent="0.3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5" x14ac:dyDescent="0.3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5" x14ac:dyDescent="0.3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5" x14ac:dyDescent="0.3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5" x14ac:dyDescent="0.3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5" x14ac:dyDescent="0.3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5" x14ac:dyDescent="0.3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5" x14ac:dyDescent="0.3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5" x14ac:dyDescent="0.3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5" x14ac:dyDescent="0.3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5" x14ac:dyDescent="0.3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5" x14ac:dyDescent="0.3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5" x14ac:dyDescent="0.3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5" x14ac:dyDescent="0.3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5" x14ac:dyDescent="0.3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5" x14ac:dyDescent="0.3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5" x14ac:dyDescent="0.3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5" x14ac:dyDescent="0.3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5" x14ac:dyDescent="0.3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5" x14ac:dyDescent="0.3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5" x14ac:dyDescent="0.3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5" x14ac:dyDescent="0.3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5" x14ac:dyDescent="0.3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5" x14ac:dyDescent="0.3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5" x14ac:dyDescent="0.3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5" x14ac:dyDescent="0.3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5" x14ac:dyDescent="0.3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5" x14ac:dyDescent="0.3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5" x14ac:dyDescent="0.3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5" x14ac:dyDescent="0.3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5" x14ac:dyDescent="0.3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5" x14ac:dyDescent="0.3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5" x14ac:dyDescent="0.3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5" x14ac:dyDescent="0.3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5" x14ac:dyDescent="0.3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5" x14ac:dyDescent="0.3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5" x14ac:dyDescent="0.3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5" x14ac:dyDescent="0.3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5" x14ac:dyDescent="0.3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5" x14ac:dyDescent="0.3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5" x14ac:dyDescent="0.3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5" x14ac:dyDescent="0.3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5" x14ac:dyDescent="0.3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5" x14ac:dyDescent="0.3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5" x14ac:dyDescent="0.3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5" x14ac:dyDescent="0.3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5" x14ac:dyDescent="0.3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5" x14ac:dyDescent="0.3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5" x14ac:dyDescent="0.3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5" x14ac:dyDescent="0.3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5" x14ac:dyDescent="0.3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5" x14ac:dyDescent="0.3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5" x14ac:dyDescent="0.3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5" x14ac:dyDescent="0.3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5" x14ac:dyDescent="0.3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5" x14ac:dyDescent="0.3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5" x14ac:dyDescent="0.3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5" x14ac:dyDescent="0.3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5" x14ac:dyDescent="0.3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5" x14ac:dyDescent="0.3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5" x14ac:dyDescent="0.3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5" x14ac:dyDescent="0.3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5" x14ac:dyDescent="0.3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5" x14ac:dyDescent="0.3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5" x14ac:dyDescent="0.3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5" x14ac:dyDescent="0.3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5" x14ac:dyDescent="0.3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5" x14ac:dyDescent="0.3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5" x14ac:dyDescent="0.3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5" x14ac:dyDescent="0.3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5" x14ac:dyDescent="0.3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5" x14ac:dyDescent="0.3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5" x14ac:dyDescent="0.3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5" x14ac:dyDescent="0.3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5" x14ac:dyDescent="0.3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5" x14ac:dyDescent="0.3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5" x14ac:dyDescent="0.3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5" x14ac:dyDescent="0.3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5" x14ac:dyDescent="0.3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5" x14ac:dyDescent="0.3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5" x14ac:dyDescent="0.3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5" x14ac:dyDescent="0.3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5" x14ac:dyDescent="0.3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5" x14ac:dyDescent="0.3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5" x14ac:dyDescent="0.3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5" x14ac:dyDescent="0.3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5" x14ac:dyDescent="0.3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5" x14ac:dyDescent="0.3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5" x14ac:dyDescent="0.3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5" x14ac:dyDescent="0.3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5" x14ac:dyDescent="0.3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5" x14ac:dyDescent="0.3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5" x14ac:dyDescent="0.3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5" x14ac:dyDescent="0.3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5" x14ac:dyDescent="0.3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5" x14ac:dyDescent="0.3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5" x14ac:dyDescent="0.3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5" x14ac:dyDescent="0.3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5" x14ac:dyDescent="0.3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5" x14ac:dyDescent="0.3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5" x14ac:dyDescent="0.3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5" x14ac:dyDescent="0.3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5" x14ac:dyDescent="0.3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5" x14ac:dyDescent="0.3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5" x14ac:dyDescent="0.3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5" x14ac:dyDescent="0.3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5" x14ac:dyDescent="0.3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5" x14ac:dyDescent="0.3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5" x14ac:dyDescent="0.3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5" x14ac:dyDescent="0.3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5" x14ac:dyDescent="0.3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5" x14ac:dyDescent="0.3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5" x14ac:dyDescent="0.3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5" x14ac:dyDescent="0.3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5" x14ac:dyDescent="0.3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5" x14ac:dyDescent="0.3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5" x14ac:dyDescent="0.3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5" x14ac:dyDescent="0.3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5" x14ac:dyDescent="0.3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5" x14ac:dyDescent="0.3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5" x14ac:dyDescent="0.3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5" x14ac:dyDescent="0.3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5" x14ac:dyDescent="0.3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5" x14ac:dyDescent="0.3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5" x14ac:dyDescent="0.3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5" x14ac:dyDescent="0.3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5" x14ac:dyDescent="0.3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5" x14ac:dyDescent="0.3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5" x14ac:dyDescent="0.3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5" x14ac:dyDescent="0.3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5" x14ac:dyDescent="0.3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5" x14ac:dyDescent="0.3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5" x14ac:dyDescent="0.3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5" x14ac:dyDescent="0.3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5" x14ac:dyDescent="0.3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5" x14ac:dyDescent="0.3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5" x14ac:dyDescent="0.3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5" x14ac:dyDescent="0.3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5" x14ac:dyDescent="0.3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5" x14ac:dyDescent="0.3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5" x14ac:dyDescent="0.3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5" x14ac:dyDescent="0.3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5" x14ac:dyDescent="0.3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5" x14ac:dyDescent="0.3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5" x14ac:dyDescent="0.3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5" x14ac:dyDescent="0.3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5" x14ac:dyDescent="0.3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5" x14ac:dyDescent="0.3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5" x14ac:dyDescent="0.3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5" x14ac:dyDescent="0.3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5" x14ac:dyDescent="0.3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5" x14ac:dyDescent="0.3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5" x14ac:dyDescent="0.3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5" x14ac:dyDescent="0.3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5" x14ac:dyDescent="0.3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5" x14ac:dyDescent="0.3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5" x14ac:dyDescent="0.3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5" x14ac:dyDescent="0.3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5" x14ac:dyDescent="0.3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5" x14ac:dyDescent="0.3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5" x14ac:dyDescent="0.3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5" x14ac:dyDescent="0.3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5" x14ac:dyDescent="0.3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5" x14ac:dyDescent="0.3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5" x14ac:dyDescent="0.3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5" x14ac:dyDescent="0.3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5" x14ac:dyDescent="0.3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5" x14ac:dyDescent="0.3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5" x14ac:dyDescent="0.3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5" x14ac:dyDescent="0.3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5" x14ac:dyDescent="0.3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5" x14ac:dyDescent="0.3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5" x14ac:dyDescent="0.3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5" x14ac:dyDescent="0.3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5" x14ac:dyDescent="0.3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5" x14ac:dyDescent="0.3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5" x14ac:dyDescent="0.3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5" x14ac:dyDescent="0.3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5" x14ac:dyDescent="0.3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5" x14ac:dyDescent="0.3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5" x14ac:dyDescent="0.3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5" x14ac:dyDescent="0.3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5" x14ac:dyDescent="0.3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5" x14ac:dyDescent="0.3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5" x14ac:dyDescent="0.3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5" x14ac:dyDescent="0.3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5" x14ac:dyDescent="0.3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5" x14ac:dyDescent="0.3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5" x14ac:dyDescent="0.3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5" x14ac:dyDescent="0.3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5" x14ac:dyDescent="0.3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5" x14ac:dyDescent="0.3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5" x14ac:dyDescent="0.3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5" x14ac:dyDescent="0.3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5" x14ac:dyDescent="0.3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5" x14ac:dyDescent="0.3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5" x14ac:dyDescent="0.3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5" x14ac:dyDescent="0.3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5" x14ac:dyDescent="0.3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5" x14ac:dyDescent="0.3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5" x14ac:dyDescent="0.3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5" x14ac:dyDescent="0.3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5" x14ac:dyDescent="0.3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5" x14ac:dyDescent="0.3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5" x14ac:dyDescent="0.3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5" x14ac:dyDescent="0.3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5" x14ac:dyDescent="0.3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5" x14ac:dyDescent="0.3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5" x14ac:dyDescent="0.3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5" x14ac:dyDescent="0.3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5" x14ac:dyDescent="0.3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5" x14ac:dyDescent="0.3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5" x14ac:dyDescent="0.3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5" x14ac:dyDescent="0.3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5" x14ac:dyDescent="0.3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5" x14ac:dyDescent="0.3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5" x14ac:dyDescent="0.3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5" x14ac:dyDescent="0.3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5" x14ac:dyDescent="0.3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5" x14ac:dyDescent="0.3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5" x14ac:dyDescent="0.3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5" x14ac:dyDescent="0.3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5" x14ac:dyDescent="0.3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5" x14ac:dyDescent="0.3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5" x14ac:dyDescent="0.3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5" x14ac:dyDescent="0.3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5" x14ac:dyDescent="0.3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5" x14ac:dyDescent="0.3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5" x14ac:dyDescent="0.3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5" x14ac:dyDescent="0.3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5" x14ac:dyDescent="0.3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5" x14ac:dyDescent="0.3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5" x14ac:dyDescent="0.3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5" x14ac:dyDescent="0.3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5" x14ac:dyDescent="0.3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5" x14ac:dyDescent="0.3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5" x14ac:dyDescent="0.3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5" x14ac:dyDescent="0.3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5" x14ac:dyDescent="0.3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5" x14ac:dyDescent="0.3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5" x14ac:dyDescent="0.3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5" x14ac:dyDescent="0.3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5" x14ac:dyDescent="0.3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5" x14ac:dyDescent="0.3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5" x14ac:dyDescent="0.3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5" x14ac:dyDescent="0.3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5" x14ac:dyDescent="0.3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5" x14ac:dyDescent="0.3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5" x14ac:dyDescent="0.3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5" x14ac:dyDescent="0.3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5" x14ac:dyDescent="0.3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5" x14ac:dyDescent="0.3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5" x14ac:dyDescent="0.3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5" x14ac:dyDescent="0.3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5" x14ac:dyDescent="0.3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5" x14ac:dyDescent="0.3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5" x14ac:dyDescent="0.3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5" x14ac:dyDescent="0.3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5" x14ac:dyDescent="0.3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5" x14ac:dyDescent="0.3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5" x14ac:dyDescent="0.3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5" x14ac:dyDescent="0.3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5" x14ac:dyDescent="0.3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5" x14ac:dyDescent="0.3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5" x14ac:dyDescent="0.3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5" x14ac:dyDescent="0.3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5" x14ac:dyDescent="0.3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5" x14ac:dyDescent="0.3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5" x14ac:dyDescent="0.3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5" x14ac:dyDescent="0.3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5" x14ac:dyDescent="0.3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5" x14ac:dyDescent="0.3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5" x14ac:dyDescent="0.3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5" x14ac:dyDescent="0.3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5" x14ac:dyDescent="0.3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5" x14ac:dyDescent="0.3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5" x14ac:dyDescent="0.3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5" x14ac:dyDescent="0.3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5" x14ac:dyDescent="0.3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5" x14ac:dyDescent="0.3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5" x14ac:dyDescent="0.3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5" x14ac:dyDescent="0.3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5" x14ac:dyDescent="0.3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5" x14ac:dyDescent="0.3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5" x14ac:dyDescent="0.3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5" x14ac:dyDescent="0.3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5" x14ac:dyDescent="0.3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5" x14ac:dyDescent="0.3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5" x14ac:dyDescent="0.3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5" x14ac:dyDescent="0.3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5" x14ac:dyDescent="0.3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5" x14ac:dyDescent="0.3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5" x14ac:dyDescent="0.3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5" x14ac:dyDescent="0.3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5" x14ac:dyDescent="0.3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5" x14ac:dyDescent="0.3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5" x14ac:dyDescent="0.3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5" x14ac:dyDescent="0.3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5" x14ac:dyDescent="0.3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5" x14ac:dyDescent="0.3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5" x14ac:dyDescent="0.3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5" x14ac:dyDescent="0.3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5" x14ac:dyDescent="0.3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5" x14ac:dyDescent="0.3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5" x14ac:dyDescent="0.3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5" x14ac:dyDescent="0.3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5" x14ac:dyDescent="0.3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5" x14ac:dyDescent="0.3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5" x14ac:dyDescent="0.3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5" x14ac:dyDescent="0.3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5" x14ac:dyDescent="0.3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5" x14ac:dyDescent="0.3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5" x14ac:dyDescent="0.3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5" x14ac:dyDescent="0.3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5" x14ac:dyDescent="0.3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5" x14ac:dyDescent="0.3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5" x14ac:dyDescent="0.3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5" x14ac:dyDescent="0.3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5" x14ac:dyDescent="0.3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5" x14ac:dyDescent="0.3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5" x14ac:dyDescent="0.3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5" x14ac:dyDescent="0.3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5" x14ac:dyDescent="0.3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5" x14ac:dyDescent="0.3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5" x14ac:dyDescent="0.3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5" x14ac:dyDescent="0.3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5" x14ac:dyDescent="0.3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5" x14ac:dyDescent="0.3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5" x14ac:dyDescent="0.3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5" x14ac:dyDescent="0.3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5" x14ac:dyDescent="0.3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5" x14ac:dyDescent="0.3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5" x14ac:dyDescent="0.3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5" x14ac:dyDescent="0.3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5" x14ac:dyDescent="0.3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5" x14ac:dyDescent="0.3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5" x14ac:dyDescent="0.3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5" x14ac:dyDescent="0.3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5" x14ac:dyDescent="0.3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5" x14ac:dyDescent="0.3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5" x14ac:dyDescent="0.3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5" x14ac:dyDescent="0.3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5" x14ac:dyDescent="0.3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5" x14ac:dyDescent="0.3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5" x14ac:dyDescent="0.3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5" x14ac:dyDescent="0.3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5" x14ac:dyDescent="0.3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5" x14ac:dyDescent="0.3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5" x14ac:dyDescent="0.3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5" x14ac:dyDescent="0.3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5" x14ac:dyDescent="0.3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5" x14ac:dyDescent="0.3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5" x14ac:dyDescent="0.3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5" x14ac:dyDescent="0.3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5" x14ac:dyDescent="0.3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5" x14ac:dyDescent="0.3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5" x14ac:dyDescent="0.3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5" x14ac:dyDescent="0.3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5" x14ac:dyDescent="0.3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5" x14ac:dyDescent="0.3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5" x14ac:dyDescent="0.3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5" x14ac:dyDescent="0.3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5" x14ac:dyDescent="0.3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5" x14ac:dyDescent="0.3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5" x14ac:dyDescent="0.3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5" x14ac:dyDescent="0.3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5" x14ac:dyDescent="0.3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5" x14ac:dyDescent="0.3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5" x14ac:dyDescent="0.3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5" x14ac:dyDescent="0.3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5" x14ac:dyDescent="0.3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5" x14ac:dyDescent="0.3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5" x14ac:dyDescent="0.3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5" x14ac:dyDescent="0.3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5" x14ac:dyDescent="0.3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5" x14ac:dyDescent="0.3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5" x14ac:dyDescent="0.3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5" x14ac:dyDescent="0.3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5" x14ac:dyDescent="0.3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5" x14ac:dyDescent="0.3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5" x14ac:dyDescent="0.3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5" x14ac:dyDescent="0.3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5" x14ac:dyDescent="0.3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5" x14ac:dyDescent="0.3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5" x14ac:dyDescent="0.3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5" x14ac:dyDescent="0.3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5" x14ac:dyDescent="0.3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5" x14ac:dyDescent="0.3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5" x14ac:dyDescent="0.3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5" x14ac:dyDescent="0.3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5" x14ac:dyDescent="0.3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5" x14ac:dyDescent="0.3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5" x14ac:dyDescent="0.3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5" x14ac:dyDescent="0.3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5" x14ac:dyDescent="0.3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5" x14ac:dyDescent="0.3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5" x14ac:dyDescent="0.3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5" x14ac:dyDescent="0.3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5" x14ac:dyDescent="0.3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5" x14ac:dyDescent="0.3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5" x14ac:dyDescent="0.3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5" x14ac:dyDescent="0.3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5" x14ac:dyDescent="0.3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5" x14ac:dyDescent="0.3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5" x14ac:dyDescent="0.3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5" x14ac:dyDescent="0.3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5" x14ac:dyDescent="0.3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5" x14ac:dyDescent="0.3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5" x14ac:dyDescent="0.3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5" x14ac:dyDescent="0.3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5" x14ac:dyDescent="0.3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5" x14ac:dyDescent="0.3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5" x14ac:dyDescent="0.3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5" x14ac:dyDescent="0.3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5" x14ac:dyDescent="0.3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5" x14ac:dyDescent="0.3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5" x14ac:dyDescent="0.3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5" x14ac:dyDescent="0.3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5" x14ac:dyDescent="0.3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5" x14ac:dyDescent="0.3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5" x14ac:dyDescent="0.3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5" x14ac:dyDescent="0.3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5" x14ac:dyDescent="0.3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5" x14ac:dyDescent="0.3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5" x14ac:dyDescent="0.3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5" x14ac:dyDescent="0.3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5" x14ac:dyDescent="0.3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5" x14ac:dyDescent="0.3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5" x14ac:dyDescent="0.3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5" x14ac:dyDescent="0.3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5" x14ac:dyDescent="0.3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5" x14ac:dyDescent="0.3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5" x14ac:dyDescent="0.3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5" x14ac:dyDescent="0.3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5" x14ac:dyDescent="0.3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5" x14ac:dyDescent="0.3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5" x14ac:dyDescent="0.3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5" x14ac:dyDescent="0.3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5" x14ac:dyDescent="0.3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5" x14ac:dyDescent="0.3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5" x14ac:dyDescent="0.3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5" x14ac:dyDescent="0.3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5" x14ac:dyDescent="0.3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5" x14ac:dyDescent="0.3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5" x14ac:dyDescent="0.3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5" x14ac:dyDescent="0.3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5" x14ac:dyDescent="0.3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5" x14ac:dyDescent="0.3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5" x14ac:dyDescent="0.3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5" x14ac:dyDescent="0.3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5" x14ac:dyDescent="0.3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5" x14ac:dyDescent="0.3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5" x14ac:dyDescent="0.3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5" x14ac:dyDescent="0.3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5" x14ac:dyDescent="0.3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5" x14ac:dyDescent="0.3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5" x14ac:dyDescent="0.3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5" x14ac:dyDescent="0.3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5" x14ac:dyDescent="0.3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5" x14ac:dyDescent="0.3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5" x14ac:dyDescent="0.3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5" x14ac:dyDescent="0.3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5" x14ac:dyDescent="0.3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5" x14ac:dyDescent="0.3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5" x14ac:dyDescent="0.3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5" x14ac:dyDescent="0.3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5" x14ac:dyDescent="0.3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5" x14ac:dyDescent="0.3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5" x14ac:dyDescent="0.3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5" x14ac:dyDescent="0.3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5" x14ac:dyDescent="0.3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5" x14ac:dyDescent="0.3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5" x14ac:dyDescent="0.3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5" x14ac:dyDescent="0.3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5" x14ac:dyDescent="0.3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5" x14ac:dyDescent="0.3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5" x14ac:dyDescent="0.3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5" x14ac:dyDescent="0.3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5" x14ac:dyDescent="0.3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5" x14ac:dyDescent="0.3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5" x14ac:dyDescent="0.3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5" x14ac:dyDescent="0.3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5" x14ac:dyDescent="0.3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5" x14ac:dyDescent="0.3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5" x14ac:dyDescent="0.3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5" x14ac:dyDescent="0.3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5" x14ac:dyDescent="0.3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5" x14ac:dyDescent="0.3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5" x14ac:dyDescent="0.3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5" x14ac:dyDescent="0.3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5" x14ac:dyDescent="0.3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5" x14ac:dyDescent="0.3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5" x14ac:dyDescent="0.3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5" x14ac:dyDescent="0.3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5" x14ac:dyDescent="0.3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5" x14ac:dyDescent="0.3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5" x14ac:dyDescent="0.3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5" x14ac:dyDescent="0.3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5" x14ac:dyDescent="0.3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5" x14ac:dyDescent="0.3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5" x14ac:dyDescent="0.3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5" x14ac:dyDescent="0.3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5" x14ac:dyDescent="0.3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5" x14ac:dyDescent="0.3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5" x14ac:dyDescent="0.3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5" x14ac:dyDescent="0.3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5" x14ac:dyDescent="0.3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5" x14ac:dyDescent="0.3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5" x14ac:dyDescent="0.3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5" x14ac:dyDescent="0.3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5" x14ac:dyDescent="0.3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5" x14ac:dyDescent="0.3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5" x14ac:dyDescent="0.3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5" x14ac:dyDescent="0.3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5" x14ac:dyDescent="0.3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5" x14ac:dyDescent="0.3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5" x14ac:dyDescent="0.3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5" x14ac:dyDescent="0.3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5" x14ac:dyDescent="0.3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5" x14ac:dyDescent="0.3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5" x14ac:dyDescent="0.3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5" x14ac:dyDescent="0.3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5" x14ac:dyDescent="0.3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5" x14ac:dyDescent="0.3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5" x14ac:dyDescent="0.3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5" x14ac:dyDescent="0.3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5" x14ac:dyDescent="0.3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5" x14ac:dyDescent="0.3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5" x14ac:dyDescent="0.3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5" x14ac:dyDescent="0.3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5" x14ac:dyDescent="0.3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5" x14ac:dyDescent="0.3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5" x14ac:dyDescent="0.3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5" x14ac:dyDescent="0.3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5" x14ac:dyDescent="0.3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5" x14ac:dyDescent="0.3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5" x14ac:dyDescent="0.3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5" x14ac:dyDescent="0.3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5" x14ac:dyDescent="0.3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5" x14ac:dyDescent="0.3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5" x14ac:dyDescent="0.3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5" x14ac:dyDescent="0.3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5" x14ac:dyDescent="0.3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5" x14ac:dyDescent="0.3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5" x14ac:dyDescent="0.3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5" x14ac:dyDescent="0.3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5" x14ac:dyDescent="0.3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5" x14ac:dyDescent="0.3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5" x14ac:dyDescent="0.3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5" x14ac:dyDescent="0.3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5" x14ac:dyDescent="0.3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5" x14ac:dyDescent="0.3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5" x14ac:dyDescent="0.3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5" x14ac:dyDescent="0.3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5" x14ac:dyDescent="0.3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5" x14ac:dyDescent="0.3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5" x14ac:dyDescent="0.3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5" x14ac:dyDescent="0.3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5" x14ac:dyDescent="0.3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5" x14ac:dyDescent="0.3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5" x14ac:dyDescent="0.3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5" x14ac:dyDescent="0.3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5" x14ac:dyDescent="0.3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5" x14ac:dyDescent="0.3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5" x14ac:dyDescent="0.3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5" x14ac:dyDescent="0.3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5" x14ac:dyDescent="0.3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5" x14ac:dyDescent="0.3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5" x14ac:dyDescent="0.3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5" x14ac:dyDescent="0.3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5" x14ac:dyDescent="0.3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5" x14ac:dyDescent="0.3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5" x14ac:dyDescent="0.3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5" x14ac:dyDescent="0.3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5" x14ac:dyDescent="0.3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5" x14ac:dyDescent="0.3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5" x14ac:dyDescent="0.3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5" x14ac:dyDescent="0.3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5" x14ac:dyDescent="0.3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5" x14ac:dyDescent="0.3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5" x14ac:dyDescent="0.3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5" x14ac:dyDescent="0.3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5" x14ac:dyDescent="0.3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5" x14ac:dyDescent="0.3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5" x14ac:dyDescent="0.3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5" x14ac:dyDescent="0.3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5" x14ac:dyDescent="0.3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5" x14ac:dyDescent="0.3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5" x14ac:dyDescent="0.3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5" x14ac:dyDescent="0.3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5" x14ac:dyDescent="0.3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Budget</vt:lpstr>
      <vt:lpstr>Cta 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2019-06-19T09:24:31Z</cp:lastPrinted>
  <dcterms:created xsi:type="dcterms:W3CDTF">2019-06-19T09:24:26Z</dcterms:created>
  <dcterms:modified xsi:type="dcterms:W3CDTF">2019-07-18T13:24:38Z</dcterms:modified>
</cp:coreProperties>
</file>